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275" windowHeight="10230" activeTab="0"/>
  </bookViews>
  <sheets>
    <sheet name="GanttChart" sheetId="1" r:id="rId1"/>
  </sheets>
  <definedNames>
    <definedName name="_xlnm.Print_Area" localSheetId="0">'GanttChart'!$A$2:$IQ$37</definedName>
  </definedNames>
  <calcPr fullCalcOnLoad="1"/>
</workbook>
</file>

<file path=xl/comments1.xml><?xml version="1.0" encoding="utf-8"?>
<comments xmlns="http://schemas.openxmlformats.org/spreadsheetml/2006/main">
  <authors>
    <author>Jon</author>
  </authors>
  <commentList>
    <comment ref="A10" authorId="0">
      <text>
        <r>
          <rPr>
            <b/>
            <sz val="8"/>
            <rFont val="Tahoma"/>
            <family val="2"/>
          </rPr>
          <t>Work Breakdown Structure</t>
        </r>
        <r>
          <rPr>
            <sz val="8"/>
            <rFont val="Tahoma"/>
            <family val="2"/>
          </rPr>
          <t xml:space="preserve">
Enter the Task# and Subtask#
2
2.1
2.2
etc.</t>
        </r>
      </text>
    </comment>
    <comment ref="H10" authorId="0">
      <text>
        <r>
          <rPr>
            <b/>
            <sz val="8"/>
            <rFont val="Tahoma"/>
            <family val="2"/>
          </rPr>
          <t>Working Days</t>
        </r>
        <r>
          <rPr>
            <sz val="8"/>
            <rFont val="Tahoma"/>
            <family val="2"/>
          </rPr>
          <t xml:space="preserve">
Counts only Mon-Fri, using the NETWORKDAYS() formula. When planning work based upon the number of working days, adjust the Duration until the desired # of working days is reached.
</t>
        </r>
        <r>
          <rPr>
            <i/>
            <sz val="8"/>
            <rFont val="Tahoma"/>
            <family val="2"/>
          </rPr>
          <t xml:space="preserve">Note: </t>
        </r>
        <r>
          <rPr>
            <sz val="8"/>
            <rFont val="Tahoma"/>
            <family val="2"/>
          </rPr>
          <t>If the start date is later changed, the number of working days may also change.</t>
        </r>
      </text>
    </comment>
    <comment ref="I10" authorId="0">
      <text>
        <r>
          <rPr>
            <b/>
            <sz val="8"/>
            <rFont val="Tahoma"/>
            <family val="2"/>
          </rPr>
          <t>Calendar Days Complete</t>
        </r>
        <r>
          <rPr>
            <sz val="8"/>
            <rFont val="Tahoma"/>
            <family val="2"/>
          </rPr>
          <t xml:space="preserve">
This column is calculated by multiplying the Duration by the %Complete and rounding down to the nearest integer.</t>
        </r>
      </text>
    </comment>
    <comment ref="J10" authorId="0">
      <text>
        <r>
          <rPr>
            <b/>
            <sz val="8"/>
            <rFont val="Tahoma"/>
            <family val="2"/>
          </rPr>
          <t>Calendar Days Remaining</t>
        </r>
        <r>
          <rPr>
            <sz val="8"/>
            <rFont val="Tahoma"/>
            <family val="2"/>
          </rPr>
          <t xml:space="preserve">
This column is calculated by subtracted the Days Complete from the Duration.</t>
        </r>
      </text>
    </comment>
    <comment ref="F10" authorId="0">
      <text>
        <r>
          <rPr>
            <b/>
            <sz val="8"/>
            <rFont val="Tahoma"/>
            <family val="2"/>
          </rPr>
          <t>Duration (Calendar Days)</t>
        </r>
        <r>
          <rPr>
            <sz val="8"/>
            <rFont val="Tahoma"/>
            <family val="2"/>
          </rPr>
          <t xml:space="preserve">
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0" authorId="0">
      <text>
        <r>
          <rPr>
            <b/>
            <sz val="8"/>
            <rFont val="Tahoma"/>
            <family val="2"/>
          </rPr>
          <t>Percent Complete</t>
        </r>
        <r>
          <rPr>
            <sz val="8"/>
            <rFont val="Tahoma"/>
            <family val="2"/>
          </rPr>
          <t xml:space="preserve">
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 ref="E10" authorId="0">
      <text>
        <r>
          <rPr>
            <b/>
            <sz val="8"/>
            <rFont val="Tahoma"/>
            <family val="2"/>
          </rPr>
          <t>End Date</t>
        </r>
        <r>
          <rPr>
            <sz val="8"/>
            <rFont val="Tahoma"/>
            <family val="2"/>
          </rPr>
          <t xml:space="preserve">
The ending date is calculated by adding the Duration (calendar days) to the Start date minus 1 day, because the task duration is from the </t>
        </r>
        <r>
          <rPr>
            <b/>
            <sz val="8"/>
            <rFont val="Tahoma"/>
            <family val="2"/>
          </rPr>
          <t>beginning</t>
        </r>
        <r>
          <rPr>
            <sz val="8"/>
            <rFont val="Tahoma"/>
            <family val="2"/>
          </rPr>
          <t xml:space="preserve"> of the </t>
        </r>
        <r>
          <rPr>
            <b/>
            <sz val="8"/>
            <rFont val="Tahoma"/>
            <family val="2"/>
          </rPr>
          <t>Start</t>
        </r>
        <r>
          <rPr>
            <sz val="8"/>
            <rFont val="Tahoma"/>
            <family val="2"/>
          </rPr>
          <t xml:space="preserve"> day to the </t>
        </r>
        <r>
          <rPr>
            <b/>
            <sz val="8"/>
            <rFont val="Tahoma"/>
            <family val="2"/>
          </rPr>
          <t>end</t>
        </r>
        <r>
          <rPr>
            <sz val="8"/>
            <rFont val="Tahoma"/>
            <family val="2"/>
          </rPr>
          <t xml:space="preserve"> of the </t>
        </r>
        <r>
          <rPr>
            <b/>
            <sz val="8"/>
            <rFont val="Tahoma"/>
            <family val="2"/>
          </rPr>
          <t>End</t>
        </r>
        <r>
          <rPr>
            <sz val="8"/>
            <rFont val="Tahoma"/>
            <family val="2"/>
          </rPr>
          <t xml:space="preserve"> day.</t>
        </r>
        <r>
          <rPr>
            <sz val="8"/>
            <rFont val="Tahoma"/>
            <family val="2"/>
          </rPr>
          <t xml:space="preserve">
</t>
        </r>
      </text>
    </comment>
    <comment ref="D10" authorId="0">
      <text>
        <r>
          <rPr>
            <b/>
            <sz val="8"/>
            <rFont val="Tahoma"/>
            <family val="2"/>
          </rPr>
          <t>Start Date</t>
        </r>
        <r>
          <rPr>
            <sz val="8"/>
            <rFont val="Tahoma"/>
            <family val="2"/>
          </rPr>
          <t xml:space="preserve">
Enter the starting date for this task. To associate the start date with the end of another task, enter a formula in the start date that refers to the end date of that task.</t>
        </r>
      </text>
    </comment>
  </commentList>
</comments>
</file>

<file path=xl/sharedStrings.xml><?xml version="1.0" encoding="utf-8"?>
<sst xmlns="http://schemas.openxmlformats.org/spreadsheetml/2006/main" count="50" uniqueCount="39">
  <si>
    <t>Days Remaining</t>
  </si>
  <si>
    <t>Company Name</t>
  </si>
  <si>
    <t>Project Name</t>
  </si>
  <si>
    <t>Project Lead:</t>
  </si>
  <si>
    <t>Today's Date:</t>
  </si>
  <si>
    <t>John Doe</t>
  </si>
  <si>
    <t>Start</t>
  </si>
  <si>
    <t>End</t>
  </si>
  <si>
    <t>Days Complete</t>
  </si>
  <si>
    <t>(vertical red line)</t>
  </si>
  <si>
    <t>Duration (Days)</t>
  </si>
  <si>
    <t>WBS</t>
  </si>
  <si>
    <t>1.2</t>
  </si>
  <si>
    <t>1.3</t>
  </si>
  <si>
    <t>1.4</t>
  </si>
  <si>
    <t>2</t>
  </si>
  <si>
    <t>2.1</t>
  </si>
  <si>
    <t>2.2</t>
  </si>
  <si>
    <t>2.3</t>
  </si>
  <si>
    <t>2.4</t>
  </si>
  <si>
    <t>1</t>
  </si>
  <si>
    <t>1.1</t>
  </si>
  <si>
    <t>Tasks</t>
  </si>
  <si>
    <t>% Complete</t>
  </si>
  <si>
    <t>Sub Task</t>
  </si>
  <si>
    <t>Task Category 1</t>
  </si>
  <si>
    <t>Task Category 2</t>
  </si>
  <si>
    <t>Task Category 3</t>
  </si>
  <si>
    <t>3</t>
  </si>
  <si>
    <t>3.1</t>
  </si>
  <si>
    <t>3.2</t>
  </si>
  <si>
    <t>3.3</t>
  </si>
  <si>
    <t>3.4</t>
  </si>
  <si>
    <t>Working Days</t>
  </si>
  <si>
    <t>Task Lead</t>
  </si>
  <si>
    <t>Jane</t>
  </si>
  <si>
    <t>John</t>
  </si>
  <si>
    <t>Bill</t>
  </si>
  <si>
    <t>Start Date: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</si>
</sst>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09]dddd\,\ mmmm\ dd\,\ yyyy"/>
    <numFmt numFmtId="185" formatCode="m/d;@"/>
    <numFmt numFmtId="186" formatCode="m/dd/yy"/>
    <numFmt numFmtId="187" formatCode="mmm\,\ yyyy"/>
    <numFmt numFmtId="188" formatCode="mmmm\,\ yyyy"/>
    <numFmt numFmtId="189" formatCode="mmm"/>
    <numFmt numFmtId="190" formatCode="mmm\,\ yy"/>
    <numFmt numFmtId="191" formatCode="0.0000000"/>
    <numFmt numFmtId="192" formatCode="0.000000"/>
    <numFmt numFmtId="193" formatCode="0.00000"/>
    <numFmt numFmtId="194" formatCode="0.0000"/>
    <numFmt numFmtId="195" formatCode="0.000"/>
    <numFmt numFmtId="196" formatCode="yyyy"/>
    <numFmt numFmtId="197" formatCode="[$-409]h:mm:ss\ AM/PM"/>
    <numFmt numFmtId="198" formatCode="0.0"/>
    <numFmt numFmtId="199" formatCode="mmm\-yyyy"/>
    <numFmt numFmtId="200" formatCode="m\ /\ d\ /\ yy"/>
    <numFmt numFmtId="201" formatCode="\(ddd\)"/>
  </numFmts>
  <fonts count="46">
    <font>
      <sz val="10"/>
      <name val="Arial"/>
      <family val="2"/>
    </font>
    <font>
      <b/>
      <sz val="10"/>
      <name val="Arial"/>
      <family val="2"/>
    </font>
    <font>
      <b/>
      <sz val="12"/>
      <name val="Arial"/>
      <family val="2"/>
    </font>
    <font>
      <sz val="8"/>
      <name val="Arial"/>
      <family val="2"/>
    </font>
    <font>
      <sz val="8"/>
      <color indexed="55"/>
      <name val="Arial"/>
      <family val="2"/>
    </font>
    <font>
      <sz val="8"/>
      <name val="Tahoma"/>
      <family val="2"/>
    </font>
    <font>
      <b/>
      <sz val="8"/>
      <name val="Tahoma"/>
      <family val="2"/>
    </font>
    <font>
      <b/>
      <sz val="8"/>
      <name val="Arial"/>
      <family val="2"/>
    </font>
    <font>
      <i/>
      <sz val="8"/>
      <name val="Tahoma"/>
      <family val="2"/>
    </font>
    <font>
      <u val="single"/>
      <sz val="10"/>
      <color indexed="12"/>
      <name val="Arial"/>
      <family val="2"/>
    </font>
    <font>
      <u val="single"/>
      <sz val="10"/>
      <color indexed="36"/>
      <name val="Arial"/>
      <family val="2"/>
    </font>
    <font>
      <sz val="8"/>
      <name val="Arial Narrow"/>
      <family val="2"/>
    </font>
    <font>
      <sz val="18"/>
      <color indexed="63"/>
      <name val="宋体"/>
      <family val="0"/>
    </font>
    <font>
      <b/>
      <sz val="15"/>
      <color indexed="63"/>
      <name val="宋体"/>
      <family val="0"/>
    </font>
    <font>
      <b/>
      <sz val="13"/>
      <color indexed="63"/>
      <name val="宋体"/>
      <family val="0"/>
    </font>
    <font>
      <b/>
      <sz val="11"/>
      <color indexed="63"/>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6"/>
      <color indexed="8"/>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color indexed="55"/>
      </left>
      <right>
        <color indexed="63"/>
      </right>
      <top>
        <color indexed="63"/>
      </top>
      <bottom style="medium"/>
    </border>
    <border>
      <left>
        <color indexed="63"/>
      </left>
      <right style="thin">
        <color indexed="55"/>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9"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10"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52">
    <xf numFmtId="0" fontId="0" fillId="0" borderId="0" xfId="0" applyAlignment="1">
      <alignment/>
    </xf>
    <xf numFmtId="0" fontId="2" fillId="0" borderId="0" xfId="0" applyFont="1" applyAlignment="1">
      <alignment/>
    </xf>
    <xf numFmtId="0" fontId="0" fillId="0" borderId="0" xfId="0" applyAlignment="1">
      <alignment horizontal="right"/>
    </xf>
    <xf numFmtId="14" fontId="3" fillId="0" borderId="0" xfId="0" applyNumberFormat="1" applyFont="1" applyAlignment="1">
      <alignment horizontal="left"/>
    </xf>
    <xf numFmtId="0" fontId="3" fillId="0" borderId="0" xfId="0" applyFont="1" applyAlignment="1">
      <alignment/>
    </xf>
    <xf numFmtId="0" fontId="1" fillId="0" borderId="10" xfId="0" applyFont="1" applyBorder="1" applyAlignment="1">
      <alignment horizontal="center"/>
    </xf>
    <xf numFmtId="0" fontId="0" fillId="0" borderId="10" xfId="0" applyBorder="1" applyAlignment="1">
      <alignment horizontal="center" textRotation="90"/>
    </xf>
    <xf numFmtId="0" fontId="0" fillId="33" borderId="0" xfId="0" applyFill="1" applyAlignment="1">
      <alignment/>
    </xf>
    <xf numFmtId="0" fontId="0" fillId="0" borderId="0" xfId="0" applyFill="1" applyBorder="1" applyAlignment="1">
      <alignment/>
    </xf>
    <xf numFmtId="0" fontId="0" fillId="0" borderId="0" xfId="0" applyBorder="1" applyAlignment="1">
      <alignment horizontal="left"/>
    </xf>
    <xf numFmtId="14" fontId="0" fillId="0" borderId="0" xfId="0" applyNumberFormat="1" applyFill="1" applyAlignment="1">
      <alignment/>
    </xf>
    <xf numFmtId="0" fontId="4" fillId="0" borderId="0" xfId="0" applyNumberFormat="1" applyFont="1" applyAlignment="1">
      <alignment horizontal="right"/>
    </xf>
    <xf numFmtId="186" fontId="3" fillId="0" borderId="11" xfId="0" applyNumberFormat="1" applyFont="1" applyFill="1" applyBorder="1" applyAlignment="1">
      <alignment horizontal="right"/>
    </xf>
    <xf numFmtId="1" fontId="3" fillId="0" borderId="11" xfId="33" applyNumberFormat="1" applyFont="1" applyFill="1" applyBorder="1" applyAlignment="1">
      <alignment horizontal="center"/>
    </xf>
    <xf numFmtId="186" fontId="3" fillId="33" borderId="11" xfId="0" applyNumberFormat="1" applyFont="1" applyFill="1" applyBorder="1" applyAlignment="1">
      <alignment horizontal="right"/>
    </xf>
    <xf numFmtId="1" fontId="3" fillId="33" borderId="11" xfId="33" applyNumberFormat="1" applyFont="1" applyFill="1" applyBorder="1" applyAlignment="1">
      <alignment horizontal="center"/>
    </xf>
    <xf numFmtId="186" fontId="3" fillId="34" borderId="11" xfId="0" applyNumberFormat="1" applyFont="1" applyFill="1" applyBorder="1" applyAlignment="1">
      <alignment horizontal="right"/>
    </xf>
    <xf numFmtId="0" fontId="0" fillId="0" borderId="12" xfId="0" applyFont="1" applyBorder="1" applyAlignment="1">
      <alignment horizontal="left"/>
    </xf>
    <xf numFmtId="14" fontId="0" fillId="0" borderId="12" xfId="0" applyNumberFormat="1" applyFont="1" applyBorder="1" applyAlignment="1">
      <alignment horizontal="left"/>
    </xf>
    <xf numFmtId="14" fontId="0" fillId="0" borderId="12" xfId="0" applyNumberFormat="1" applyFont="1" applyBorder="1" applyAlignment="1">
      <alignment horizontal="left"/>
    </xf>
    <xf numFmtId="49" fontId="3" fillId="0" borderId="0" xfId="0" applyNumberFormat="1" applyFont="1" applyFill="1" applyBorder="1" applyAlignment="1">
      <alignment/>
    </xf>
    <xf numFmtId="49" fontId="3" fillId="33" borderId="11" xfId="0" applyNumberFormat="1" applyFont="1" applyFill="1" applyBorder="1" applyAlignment="1">
      <alignment horizontal="left"/>
    </xf>
    <xf numFmtId="49" fontId="3" fillId="0" borderId="11" xfId="0" applyNumberFormat="1" applyFont="1" applyBorder="1" applyAlignment="1">
      <alignment horizontal="left"/>
    </xf>
    <xf numFmtId="0" fontId="3" fillId="33" borderId="11"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11" xfId="0" applyFont="1" applyBorder="1" applyAlignment="1">
      <alignment/>
    </xf>
    <xf numFmtId="0" fontId="0" fillId="0" borderId="10" xfId="0" applyBorder="1" applyAlignment="1">
      <alignment horizontal="center" textRotation="90" wrapText="1"/>
    </xf>
    <xf numFmtId="0" fontId="0" fillId="0" borderId="0" xfId="0" applyAlignment="1">
      <alignment/>
    </xf>
    <xf numFmtId="0" fontId="0" fillId="0" borderId="0" xfId="0" applyFont="1" applyBorder="1" applyAlignment="1">
      <alignment horizontal="left"/>
    </xf>
    <xf numFmtId="14" fontId="0" fillId="0" borderId="0" xfId="0" applyNumberFormat="1" applyFont="1" applyBorder="1" applyAlignment="1">
      <alignment horizontal="left"/>
    </xf>
    <xf numFmtId="0" fontId="3" fillId="0" borderId="0" xfId="0" applyNumberFormat="1" applyFont="1" applyFill="1" applyBorder="1" applyAlignment="1">
      <alignment/>
    </xf>
    <xf numFmtId="1" fontId="3" fillId="33" borderId="11" xfId="0" applyNumberFormat="1" applyFont="1" applyFill="1" applyBorder="1" applyAlignment="1">
      <alignment horizontal="center"/>
    </xf>
    <xf numFmtId="1" fontId="3" fillId="0" borderId="11" xfId="0" applyNumberFormat="1" applyFont="1" applyFill="1" applyBorder="1" applyAlignment="1">
      <alignment horizontal="center"/>
    </xf>
    <xf numFmtId="0" fontId="7" fillId="0" borderId="10" xfId="0" applyFont="1" applyFill="1" applyBorder="1" applyAlignment="1">
      <alignment/>
    </xf>
    <xf numFmtId="0" fontId="0" fillId="0" borderId="10" xfId="0" applyBorder="1" applyAlignment="1">
      <alignment/>
    </xf>
    <xf numFmtId="0" fontId="0" fillId="0" borderId="0" xfId="0" applyFill="1" applyBorder="1" applyAlignment="1">
      <alignment/>
    </xf>
    <xf numFmtId="9" fontId="3" fillId="34" borderId="11" xfId="33" applyFont="1" applyFill="1" applyBorder="1" applyAlignment="1">
      <alignment horizontal="center"/>
    </xf>
    <xf numFmtId="9" fontId="3" fillId="35" borderId="11" xfId="33" applyFont="1" applyFill="1" applyBorder="1" applyAlignment="1">
      <alignment horizontal="center"/>
    </xf>
    <xf numFmtId="186" fontId="3" fillId="35" borderId="11" xfId="0" applyNumberFormat="1" applyFont="1" applyFill="1" applyBorder="1" applyAlignment="1">
      <alignment horizontal="right"/>
    </xf>
    <xf numFmtId="1" fontId="3" fillId="35" borderId="11" xfId="0" applyNumberFormat="1" applyFont="1" applyFill="1" applyBorder="1" applyAlignment="1">
      <alignment horizontal="center"/>
    </xf>
    <xf numFmtId="1" fontId="3" fillId="34" borderId="11" xfId="0" applyNumberFormat="1" applyFont="1" applyFill="1" applyBorder="1" applyAlignment="1">
      <alignment horizontal="center"/>
    </xf>
    <xf numFmtId="0" fontId="11" fillId="33" borderId="11" xfId="0" applyFont="1" applyFill="1" applyBorder="1" applyAlignment="1">
      <alignment/>
    </xf>
    <xf numFmtId="0" fontId="11" fillId="0" borderId="11" xfId="0" applyFont="1" applyFill="1" applyBorder="1" applyAlignment="1">
      <alignment/>
    </xf>
    <xf numFmtId="0" fontId="11" fillId="33" borderId="11" xfId="0" applyFont="1" applyFill="1" applyBorder="1" applyAlignment="1">
      <alignment wrapText="1"/>
    </xf>
    <xf numFmtId="0" fontId="11" fillId="0" borderId="11" xfId="0" applyFont="1" applyFill="1" applyBorder="1" applyAlignment="1">
      <alignment wrapText="1"/>
    </xf>
    <xf numFmtId="0" fontId="7" fillId="0" borderId="10" xfId="0" applyFont="1" applyBorder="1" applyAlignment="1">
      <alignment horizontal="left"/>
    </xf>
    <xf numFmtId="0" fontId="7" fillId="0" borderId="10" xfId="0" applyFont="1" applyBorder="1" applyAlignment="1">
      <alignment horizontal="center"/>
    </xf>
    <xf numFmtId="201" fontId="0" fillId="0" borderId="12" xfId="0" applyNumberFormat="1" applyFont="1" applyBorder="1" applyAlignment="1">
      <alignment horizontal="right"/>
    </xf>
    <xf numFmtId="200" fontId="3" fillId="0" borderId="13" xfId="0" applyNumberFormat="1" applyFont="1" applyBorder="1" applyAlignment="1">
      <alignment horizontal="center" textRotation="90"/>
    </xf>
    <xf numFmtId="200" fontId="0" fillId="0" borderId="10" xfId="0" applyNumberFormat="1" applyBorder="1" applyAlignment="1">
      <alignment horizontal="center" textRotation="90"/>
    </xf>
    <xf numFmtId="200" fontId="0" fillId="0" borderId="14" xfId="0" applyNumberFormat="1" applyBorder="1" applyAlignment="1">
      <alignment horizontal="center" textRotation="9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
    <dxf>
      <fill>
        <patternFill>
          <bgColor indexed="63"/>
        </patternFill>
      </fill>
    </dxf>
    <dxf>
      <fill>
        <patternFill>
          <bgColor indexed="40"/>
        </patternFill>
      </fill>
    </dxf>
    <dxf>
      <font>
        <color auto="1"/>
      </font>
      <fill>
        <patternFill>
          <bgColor indexed="10"/>
        </patternFill>
      </fill>
    </dxf>
    <dxf>
      <fill>
        <patternFill>
          <bgColor indexed="23"/>
        </patternFill>
      </fill>
    </dxf>
    <dxf>
      <fill>
        <patternFill>
          <bgColor indexed="44"/>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56</xdr:col>
      <xdr:colOff>0</xdr:colOff>
      <xdr:row>0</xdr:row>
      <xdr:rowOff>0</xdr:rowOff>
    </xdr:from>
    <xdr:ext cx="390525" cy="257175"/>
    <xdr:sp>
      <xdr:nvSpPr>
        <xdr:cNvPr id="1" name="AutoShape 8"/>
        <xdr:cNvSpPr>
          <a:spLocks/>
        </xdr:cNvSpPr>
      </xdr:nvSpPr>
      <xdr:spPr>
        <a:xfrm>
          <a:off x="5686425" y="0"/>
          <a:ext cx="390525" cy="257175"/>
        </a:xfrm>
        <a:prstGeom prst="wedgeRectCallout">
          <a:avLst>
            <a:gd name="adj1" fmla="val -45120"/>
            <a:gd name="adj2" fmla="val 68518"/>
          </a:avLst>
        </a:prstGeom>
        <a:solidFill>
          <a:srgbClr val="FFFFFF"/>
        </a:solidFill>
        <a:ln w="3175" cmpd="sng">
          <a:solidFill>
            <a:srgbClr val="5F5F5F"/>
          </a:solidFill>
          <a:headEnd type="none"/>
          <a:tailEnd type="none"/>
        </a:ln>
      </xdr:spPr>
      <xdr:txBody>
        <a:bodyPr vertOverflow="clip" wrap="square" lIns="9144" tIns="0" rIns="9144" bIns="0"/>
        <a:p>
          <a:pPr algn="l">
            <a:defRPr/>
          </a:pPr>
          <a:r>
            <a:rPr lang="en-US" cap="none" sz="600" b="0" i="0" u="none" baseline="0">
              <a:solidFill>
                <a:srgbClr val="000000"/>
              </a:solidFill>
              <a:latin typeface="Arial"/>
              <a:ea typeface="Arial"/>
              <a:cs typeface="Arial"/>
            </a:rPr>
            <a:t>Sample
</a:t>
          </a:r>
          <a:r>
            <a:rPr lang="en-US" cap="none" sz="600" b="0" i="0" u="none" baseline="0">
              <a:solidFill>
                <a:srgbClr val="000000"/>
              </a:solidFill>
              <a:latin typeface="Arial"/>
              <a:ea typeface="Arial"/>
              <a:cs typeface="Arial"/>
            </a:rPr>
            <a:t>Note</a:t>
          </a:r>
        </a:p>
      </xdr:txBody>
    </xdr:sp>
    <xdr:clientData/>
  </xdr:oneCellAnchor>
  <xdr:oneCellAnchor>
    <xdr:from>
      <xdr:col>71</xdr:col>
      <xdr:colOff>9525</xdr:colOff>
      <xdr:row>0</xdr:row>
      <xdr:rowOff>0</xdr:rowOff>
    </xdr:from>
    <xdr:ext cx="390525" cy="257175"/>
    <xdr:sp>
      <xdr:nvSpPr>
        <xdr:cNvPr id="2" name="AutoShape 9"/>
        <xdr:cNvSpPr>
          <a:spLocks/>
        </xdr:cNvSpPr>
      </xdr:nvSpPr>
      <xdr:spPr>
        <a:xfrm>
          <a:off x="6124575" y="0"/>
          <a:ext cx="390525" cy="257175"/>
        </a:xfrm>
        <a:prstGeom prst="wedgeRoundRectCallout">
          <a:avLst>
            <a:gd name="adj1" fmla="val -45120"/>
            <a:gd name="adj2" fmla="val 68518"/>
          </a:avLst>
        </a:prstGeom>
        <a:solidFill>
          <a:srgbClr val="FFFFFF"/>
        </a:solidFill>
        <a:ln w="3175" cmpd="sng">
          <a:solidFill>
            <a:srgbClr val="5F5F5F"/>
          </a:solidFill>
          <a:headEnd type="none"/>
          <a:tailEnd type="none"/>
        </a:ln>
      </xdr:spPr>
      <xdr:txBody>
        <a:bodyPr vertOverflow="clip" wrap="square" lIns="9144" tIns="0" rIns="9144" bIns="0"/>
        <a:p>
          <a:pPr algn="l">
            <a:defRPr/>
          </a:pPr>
          <a:r>
            <a:rPr lang="en-US" cap="none" sz="600" b="0" i="0" u="none" baseline="0">
              <a:solidFill>
                <a:srgbClr val="000000"/>
              </a:solidFill>
              <a:latin typeface="Arial"/>
              <a:ea typeface="Arial"/>
              <a:cs typeface="Arial"/>
            </a:rPr>
            <a:t>Sample
</a:t>
          </a:r>
          <a:r>
            <a:rPr lang="en-US" cap="none" sz="600" b="0" i="0" u="none" baseline="0">
              <a:solidFill>
                <a:srgbClr val="000000"/>
              </a:solidFill>
              <a:latin typeface="Arial"/>
              <a:ea typeface="Arial"/>
              <a:cs typeface="Arial"/>
            </a:rPr>
            <a:t>Note</a:t>
          </a:r>
        </a:p>
      </xdr:txBody>
    </xdr:sp>
    <xdr:clientData/>
  </xdr:oneCellAnchor>
  <xdr:oneCellAnchor>
    <xdr:from>
      <xdr:col>86</xdr:col>
      <xdr:colOff>19050</xdr:colOff>
      <xdr:row>0</xdr:row>
      <xdr:rowOff>0</xdr:rowOff>
    </xdr:from>
    <xdr:ext cx="390525" cy="257175"/>
    <xdr:sp>
      <xdr:nvSpPr>
        <xdr:cNvPr id="3" name="AutoShape 10"/>
        <xdr:cNvSpPr>
          <a:spLocks/>
        </xdr:cNvSpPr>
      </xdr:nvSpPr>
      <xdr:spPr>
        <a:xfrm>
          <a:off x="6562725" y="0"/>
          <a:ext cx="390525" cy="257175"/>
        </a:xfrm>
        <a:prstGeom prst="wedgeEllipseCallout">
          <a:avLst>
            <a:gd name="adj1" fmla="val -59754"/>
            <a:gd name="adj2" fmla="val 72222"/>
          </a:avLst>
        </a:prstGeom>
        <a:solidFill>
          <a:srgbClr val="FFFFFF"/>
        </a:solidFill>
        <a:ln w="3175" cmpd="sng">
          <a:solidFill>
            <a:srgbClr val="5F5F5F"/>
          </a:solidFill>
          <a:headEnd type="none"/>
          <a:tailEnd type="none"/>
        </a:ln>
      </xdr:spPr>
      <xdr:txBody>
        <a:bodyPr vertOverflow="clip" wrap="square" lIns="9144" tIns="0" rIns="9144" bIns="0"/>
        <a:p>
          <a:pPr algn="l">
            <a:defRPr/>
          </a:pPr>
          <a:r>
            <a:rPr lang="en-US" cap="none" sz="600" b="0" i="0" u="none" baseline="0">
              <a:solidFill>
                <a:srgbClr val="000000"/>
              </a:solidFill>
              <a:latin typeface="Arial"/>
              <a:ea typeface="Arial"/>
              <a:cs typeface="Arial"/>
            </a:rPr>
            <a:t>Sample
</a:t>
          </a:r>
          <a:r>
            <a:rPr lang="en-US" cap="none" sz="600" b="0" i="0" u="none" baseline="0">
              <a:solidFill>
                <a:srgbClr val="000000"/>
              </a:solidFill>
              <a:latin typeface="Arial"/>
              <a:ea typeface="Arial"/>
              <a:cs typeface="Arial"/>
            </a:rPr>
            <a:t>Note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Q32"/>
  <sheetViews>
    <sheetView showGridLines="0" tabSelected="1" zoomScalePageLayoutView="0" workbookViewId="0" topLeftCell="A1">
      <selection activeCell="A2" sqref="A2:FT28"/>
    </sheetView>
  </sheetViews>
  <sheetFormatPr defaultColWidth="9.140625" defaultRowHeight="12.75"/>
  <cols>
    <col min="1" max="1" width="4.421875" style="8" bestFit="1" customWidth="1"/>
    <col min="2" max="2" width="13.28125" style="0" customWidth="1"/>
    <col min="4" max="4" width="7.7109375" style="0" customWidth="1"/>
    <col min="5" max="5" width="7.421875" style="0" customWidth="1"/>
    <col min="6" max="6" width="4.7109375" style="0" customWidth="1"/>
    <col min="7" max="7" width="5.8515625" style="0" bestFit="1" customWidth="1"/>
    <col min="8" max="10" width="3.57421875" style="0" bestFit="1" customWidth="1"/>
    <col min="11" max="11" width="2.7109375" style="0" customWidth="1"/>
    <col min="12" max="227" width="0.42578125" style="0" customWidth="1"/>
    <col min="228" max="251" width="0.42578125" style="8" customWidth="1"/>
    <col min="252" max="16384" width="9.140625" style="8" customWidth="1"/>
  </cols>
  <sheetData>
    <row r="1" ht="12.75"/>
    <row r="2" ht="15.75">
      <c r="A2" s="1" t="s">
        <v>2</v>
      </c>
    </row>
    <row r="3" ht="12.75">
      <c r="A3" t="s">
        <v>1</v>
      </c>
    </row>
    <row r="4" ht="12.75"/>
    <row r="5" spans="2:7" ht="12.75">
      <c r="B5" s="2" t="s">
        <v>3</v>
      </c>
      <c r="C5" s="17" t="s">
        <v>5</v>
      </c>
      <c r="D5" s="17"/>
      <c r="E5" s="29"/>
      <c r="F5" s="28"/>
      <c r="G5" s="28"/>
    </row>
    <row r="6" spans="2:7" ht="12.75">
      <c r="B6" s="2"/>
      <c r="C6" s="9"/>
      <c r="D6" s="9"/>
      <c r="E6" s="9"/>
      <c r="F6" s="28"/>
      <c r="G6" s="28"/>
    </row>
    <row r="7" spans="2:7" ht="12.75">
      <c r="B7" s="2" t="s">
        <v>4</v>
      </c>
      <c r="C7" s="18">
        <v>43895</v>
      </c>
      <c r="D7" s="18"/>
      <c r="E7" s="3" t="s">
        <v>9</v>
      </c>
      <c r="F7" s="28"/>
      <c r="G7" s="28"/>
    </row>
    <row r="8" spans="2:7" ht="12.75">
      <c r="B8" s="2"/>
      <c r="C8" s="3"/>
      <c r="D8" s="28"/>
      <c r="E8" s="28"/>
      <c r="F8" s="28"/>
      <c r="G8" s="28"/>
    </row>
    <row r="9" spans="1:251" s="7" customFormat="1" ht="12.75">
      <c r="A9" s="8"/>
      <c r="B9" s="2" t="s">
        <v>38</v>
      </c>
      <c r="C9" s="19">
        <v>43833</v>
      </c>
      <c r="D9" s="48">
        <f>C9</f>
        <v>43833</v>
      </c>
      <c r="E9" s="28"/>
      <c r="F9" s="30"/>
      <c r="G9" s="28"/>
      <c r="H9"/>
      <c r="I9" s="28"/>
      <c r="J9"/>
      <c r="K9" s="11">
        <v>0</v>
      </c>
      <c r="L9" s="10">
        <f>(C9-WEEKDAY(C9)+2)+7*K9</f>
        <v>43829</v>
      </c>
      <c r="M9" s="10">
        <f>L9+1</f>
        <v>43830</v>
      </c>
      <c r="N9" s="10">
        <f>M9+1</f>
        <v>43831</v>
      </c>
      <c r="O9" s="10">
        <f>N9+1</f>
        <v>43832</v>
      </c>
      <c r="P9" s="10">
        <f>O9+1</f>
        <v>43833</v>
      </c>
      <c r="Q9" s="10">
        <f>P9+3</f>
        <v>43836</v>
      </c>
      <c r="R9" s="10">
        <f>Q9+1</f>
        <v>43837</v>
      </c>
      <c r="S9" s="10">
        <f>R9+1</f>
        <v>43838</v>
      </c>
      <c r="T9" s="10">
        <f>S9+1</f>
        <v>43839</v>
      </c>
      <c r="U9" s="10">
        <f>T9+1</f>
        <v>43840</v>
      </c>
      <c r="V9" s="10">
        <f>U9+3</f>
        <v>43843</v>
      </c>
      <c r="W9" s="10">
        <f>V9+1</f>
        <v>43844</v>
      </c>
      <c r="X9" s="10">
        <f>W9+1</f>
        <v>43845</v>
      </c>
      <c r="Y9" s="10">
        <f>X9+1</f>
        <v>43846</v>
      </c>
      <c r="Z9" s="10">
        <f>Y9+1</f>
        <v>43847</v>
      </c>
      <c r="AA9" s="10">
        <f>Z9+3</f>
        <v>43850</v>
      </c>
      <c r="AB9" s="10">
        <f>AA9+1</f>
        <v>43851</v>
      </c>
      <c r="AC9" s="10">
        <f>AB9+1</f>
        <v>43852</v>
      </c>
      <c r="AD9" s="10">
        <f>AC9+1</f>
        <v>43853</v>
      </c>
      <c r="AE9" s="10">
        <f>AD9+1</f>
        <v>43854</v>
      </c>
      <c r="AF9" s="10">
        <f>AE9+3</f>
        <v>43857</v>
      </c>
      <c r="AG9" s="10">
        <f>AF9+1</f>
        <v>43858</v>
      </c>
      <c r="AH9" s="10">
        <f>AG9+1</f>
        <v>43859</v>
      </c>
      <c r="AI9" s="10">
        <f>AH9+1</f>
        <v>43860</v>
      </c>
      <c r="AJ9" s="10">
        <f>AI9+1</f>
        <v>43861</v>
      </c>
      <c r="AK9" s="10">
        <f>AJ9+3</f>
        <v>43864</v>
      </c>
      <c r="AL9" s="10">
        <f>AK9+1</f>
        <v>43865</v>
      </c>
      <c r="AM9" s="10">
        <f>AL9+1</f>
        <v>43866</v>
      </c>
      <c r="AN9" s="10">
        <f>AM9+1</f>
        <v>43867</v>
      </c>
      <c r="AO9" s="10">
        <f>AN9+1</f>
        <v>43868</v>
      </c>
      <c r="AP9" s="10">
        <f>AO9+3</f>
        <v>43871</v>
      </c>
      <c r="AQ9" s="10">
        <f>AP9+1</f>
        <v>43872</v>
      </c>
      <c r="AR9" s="10">
        <f>AQ9+1</f>
        <v>43873</v>
      </c>
      <c r="AS9" s="10">
        <f>AR9+1</f>
        <v>43874</v>
      </c>
      <c r="AT9" s="10">
        <f>AS9+1</f>
        <v>43875</v>
      </c>
      <c r="AU9" s="10">
        <f>AT9+3</f>
        <v>43878</v>
      </c>
      <c r="AV9" s="10">
        <f>AU9+1</f>
        <v>43879</v>
      </c>
      <c r="AW9" s="10">
        <f>AV9+1</f>
        <v>43880</v>
      </c>
      <c r="AX9" s="10">
        <f>AW9+1</f>
        <v>43881</v>
      </c>
      <c r="AY9" s="10">
        <f>AX9+1</f>
        <v>43882</v>
      </c>
      <c r="AZ9" s="10">
        <f>AY9+3</f>
        <v>43885</v>
      </c>
      <c r="BA9" s="10">
        <f>AZ9+1</f>
        <v>43886</v>
      </c>
      <c r="BB9" s="10">
        <f>BA9+1</f>
        <v>43887</v>
      </c>
      <c r="BC9" s="10">
        <f>BB9+1</f>
        <v>43888</v>
      </c>
      <c r="BD9" s="10">
        <f>BC9+1</f>
        <v>43889</v>
      </c>
      <c r="BE9" s="10">
        <f>BD9+3</f>
        <v>43892</v>
      </c>
      <c r="BF9" s="10">
        <f>BE9+1</f>
        <v>43893</v>
      </c>
      <c r="BG9" s="10">
        <f>BF9+1</f>
        <v>43894</v>
      </c>
      <c r="BH9" s="10">
        <f>BG9+1</f>
        <v>43895</v>
      </c>
      <c r="BI9" s="10">
        <f>BH9+1</f>
        <v>43896</v>
      </c>
      <c r="BJ9" s="10">
        <f>BI9+3</f>
        <v>43899</v>
      </c>
      <c r="BK9" s="10">
        <f>BJ9+1</f>
        <v>43900</v>
      </c>
      <c r="BL9" s="10">
        <f>BK9+1</f>
        <v>43901</v>
      </c>
      <c r="BM9" s="10">
        <f>BL9+1</f>
        <v>43902</v>
      </c>
      <c r="BN9" s="10">
        <f>BM9+1</f>
        <v>43903</v>
      </c>
      <c r="BO9" s="10">
        <f>BN9+3</f>
        <v>43906</v>
      </c>
      <c r="BP9" s="10">
        <f>BO9+1</f>
        <v>43907</v>
      </c>
      <c r="BQ9" s="10">
        <f>BP9+1</f>
        <v>43908</v>
      </c>
      <c r="BR9" s="10">
        <f>BQ9+1</f>
        <v>43909</v>
      </c>
      <c r="BS9" s="10">
        <f>BR9+1</f>
        <v>43910</v>
      </c>
      <c r="BT9" s="10">
        <f>BS9+3</f>
        <v>43913</v>
      </c>
      <c r="BU9" s="10">
        <f>BT9+1</f>
        <v>43914</v>
      </c>
      <c r="BV9" s="10">
        <f>BU9+1</f>
        <v>43915</v>
      </c>
      <c r="BW9" s="10">
        <f>BV9+1</f>
        <v>43916</v>
      </c>
      <c r="BX9" s="10">
        <f>BW9+1</f>
        <v>43917</v>
      </c>
      <c r="BY9" s="10">
        <f>BX9+3</f>
        <v>43920</v>
      </c>
      <c r="BZ9" s="10">
        <f>BY9+1</f>
        <v>43921</v>
      </c>
      <c r="CA9" s="10">
        <f>BZ9+1</f>
        <v>43922</v>
      </c>
      <c r="CB9" s="10">
        <f>CA9+1</f>
        <v>43923</v>
      </c>
      <c r="CC9" s="10">
        <f>CB9+1</f>
        <v>43924</v>
      </c>
      <c r="CD9" s="10">
        <f>CC9+3</f>
        <v>43927</v>
      </c>
      <c r="CE9" s="10">
        <f>CD9+1</f>
        <v>43928</v>
      </c>
      <c r="CF9" s="10">
        <f>CE9+1</f>
        <v>43929</v>
      </c>
      <c r="CG9" s="10">
        <f>CF9+1</f>
        <v>43930</v>
      </c>
      <c r="CH9" s="10">
        <f>CG9+1</f>
        <v>43931</v>
      </c>
      <c r="CI9" s="10">
        <f>CH9+3</f>
        <v>43934</v>
      </c>
      <c r="CJ9" s="10">
        <f>CI9+1</f>
        <v>43935</v>
      </c>
      <c r="CK9" s="10">
        <f>CJ9+1</f>
        <v>43936</v>
      </c>
      <c r="CL9" s="10">
        <f>CK9+1</f>
        <v>43937</v>
      </c>
      <c r="CM9" s="10">
        <f>CL9+1</f>
        <v>43938</v>
      </c>
      <c r="CN9" s="10">
        <f>CM9+3</f>
        <v>43941</v>
      </c>
      <c r="CO9" s="10">
        <f>CN9+1</f>
        <v>43942</v>
      </c>
      <c r="CP9" s="10">
        <f>CO9+1</f>
        <v>43943</v>
      </c>
      <c r="CQ9" s="10">
        <f>CP9+1</f>
        <v>43944</v>
      </c>
      <c r="CR9" s="10">
        <f>CQ9+1</f>
        <v>43945</v>
      </c>
      <c r="CS9" s="10">
        <f>CR9+3</f>
        <v>43948</v>
      </c>
      <c r="CT9" s="10">
        <f>CS9+1</f>
        <v>43949</v>
      </c>
      <c r="CU9" s="10">
        <f>CT9+1</f>
        <v>43950</v>
      </c>
      <c r="CV9" s="10">
        <f>CU9+1</f>
        <v>43951</v>
      </c>
      <c r="CW9" s="10">
        <f>CV9+1</f>
        <v>43952</v>
      </c>
      <c r="CX9" s="10">
        <f>CW9+3</f>
        <v>43955</v>
      </c>
      <c r="CY9" s="10">
        <f>CX9+1</f>
        <v>43956</v>
      </c>
      <c r="CZ9" s="10">
        <f>CY9+1</f>
        <v>43957</v>
      </c>
      <c r="DA9" s="10">
        <f>CZ9+1</f>
        <v>43958</v>
      </c>
      <c r="DB9" s="10">
        <f>DA9+1</f>
        <v>43959</v>
      </c>
      <c r="DC9" s="10">
        <f>DB9+3</f>
        <v>43962</v>
      </c>
      <c r="DD9" s="10">
        <f>DC9+1</f>
        <v>43963</v>
      </c>
      <c r="DE9" s="10">
        <f>DD9+1</f>
        <v>43964</v>
      </c>
      <c r="DF9" s="10">
        <f>DE9+1</f>
        <v>43965</v>
      </c>
      <c r="DG9" s="10">
        <f>DF9+1</f>
        <v>43966</v>
      </c>
      <c r="DH9" s="10">
        <f>DG9+3</f>
        <v>43969</v>
      </c>
      <c r="DI9" s="10">
        <f>DH9+1</f>
        <v>43970</v>
      </c>
      <c r="DJ9" s="10">
        <f>DI9+1</f>
        <v>43971</v>
      </c>
      <c r="DK9" s="10">
        <f>DJ9+1</f>
        <v>43972</v>
      </c>
      <c r="DL9" s="10">
        <f>DK9+1</f>
        <v>43973</v>
      </c>
      <c r="DM9" s="10">
        <f>DL9+3</f>
        <v>43976</v>
      </c>
      <c r="DN9" s="10">
        <f>DM9+1</f>
        <v>43977</v>
      </c>
      <c r="DO9" s="10">
        <f>DN9+1</f>
        <v>43978</v>
      </c>
      <c r="DP9" s="10">
        <f>DO9+1</f>
        <v>43979</v>
      </c>
      <c r="DQ9" s="10">
        <f>DP9+1</f>
        <v>43980</v>
      </c>
      <c r="DR9" s="10">
        <f>DQ9+3</f>
        <v>43983</v>
      </c>
      <c r="DS9" s="10">
        <f>DR9+1</f>
        <v>43984</v>
      </c>
      <c r="DT9" s="10">
        <f>DS9+1</f>
        <v>43985</v>
      </c>
      <c r="DU9" s="10">
        <f>DT9+1</f>
        <v>43986</v>
      </c>
      <c r="DV9" s="10">
        <f>DU9+1</f>
        <v>43987</v>
      </c>
      <c r="DW9" s="10">
        <f>DV9+3</f>
        <v>43990</v>
      </c>
      <c r="DX9" s="10">
        <f>DW9+1</f>
        <v>43991</v>
      </c>
      <c r="DY9" s="10">
        <f>DX9+1</f>
        <v>43992</v>
      </c>
      <c r="DZ9" s="10">
        <f>DY9+1</f>
        <v>43993</v>
      </c>
      <c r="EA9" s="10">
        <f>DZ9+1</f>
        <v>43994</v>
      </c>
      <c r="EB9" s="10">
        <f>EA9+3</f>
        <v>43997</v>
      </c>
      <c r="EC9" s="10">
        <f>EB9+1</f>
        <v>43998</v>
      </c>
      <c r="ED9" s="10">
        <f>EC9+1</f>
        <v>43999</v>
      </c>
      <c r="EE9" s="10">
        <f>ED9+1</f>
        <v>44000</v>
      </c>
      <c r="EF9" s="10">
        <f>EE9+1</f>
        <v>44001</v>
      </c>
      <c r="EG9" s="10">
        <f>EF9+3</f>
        <v>44004</v>
      </c>
      <c r="EH9" s="10">
        <f>EG9+1</f>
        <v>44005</v>
      </c>
      <c r="EI9" s="10">
        <f>EH9+1</f>
        <v>44006</v>
      </c>
      <c r="EJ9" s="10">
        <f>EI9+1</f>
        <v>44007</v>
      </c>
      <c r="EK9" s="10">
        <f>EJ9+1</f>
        <v>44008</v>
      </c>
      <c r="EL9" s="10">
        <f>EK9+3</f>
        <v>44011</v>
      </c>
      <c r="EM9" s="10">
        <f>EL9+1</f>
        <v>44012</v>
      </c>
      <c r="EN9" s="10">
        <f>EM9+1</f>
        <v>44013</v>
      </c>
      <c r="EO9" s="10">
        <f>EN9+1</f>
        <v>44014</v>
      </c>
      <c r="EP9" s="10">
        <f>EO9+1</f>
        <v>44015</v>
      </c>
      <c r="EQ9" s="10">
        <f>EP9+3</f>
        <v>44018</v>
      </c>
      <c r="ER9" s="10">
        <f>EQ9+1</f>
        <v>44019</v>
      </c>
      <c r="ES9" s="10">
        <f>ER9+1</f>
        <v>44020</v>
      </c>
      <c r="ET9" s="10">
        <f>ES9+1</f>
        <v>44021</v>
      </c>
      <c r="EU9" s="10">
        <f>ET9+1</f>
        <v>44022</v>
      </c>
      <c r="EV9" s="10">
        <f>EU9+3</f>
        <v>44025</v>
      </c>
      <c r="EW9" s="10">
        <f>EV9+1</f>
        <v>44026</v>
      </c>
      <c r="EX9" s="10">
        <f>EW9+1</f>
        <v>44027</v>
      </c>
      <c r="EY9" s="10">
        <f>EX9+1</f>
        <v>44028</v>
      </c>
      <c r="EZ9" s="10">
        <f>EY9+1</f>
        <v>44029</v>
      </c>
      <c r="FA9" s="10">
        <f>EZ9+3</f>
        <v>44032</v>
      </c>
      <c r="FB9" s="10">
        <f>FA9+1</f>
        <v>44033</v>
      </c>
      <c r="FC9" s="10">
        <f>FB9+1</f>
        <v>44034</v>
      </c>
      <c r="FD9" s="10">
        <f>FC9+1</f>
        <v>44035</v>
      </c>
      <c r="FE9" s="10">
        <f>FD9+1</f>
        <v>44036</v>
      </c>
      <c r="FF9" s="10">
        <f>FE9+3</f>
        <v>44039</v>
      </c>
      <c r="FG9" s="10">
        <f>FF9+1</f>
        <v>44040</v>
      </c>
      <c r="FH9" s="10">
        <f>FG9+1</f>
        <v>44041</v>
      </c>
      <c r="FI9" s="10">
        <f>FH9+1</f>
        <v>44042</v>
      </c>
      <c r="FJ9" s="10">
        <f>FI9+1</f>
        <v>44043</v>
      </c>
      <c r="FK9" s="10">
        <f>FJ9+3</f>
        <v>44046</v>
      </c>
      <c r="FL9" s="10">
        <f>FK9+1</f>
        <v>44047</v>
      </c>
      <c r="FM9" s="10">
        <f>FL9+1</f>
        <v>44048</v>
      </c>
      <c r="FN9" s="10">
        <f>FM9+1</f>
        <v>44049</v>
      </c>
      <c r="FO9" s="10">
        <f>FN9+1</f>
        <v>44050</v>
      </c>
      <c r="FP9" s="10">
        <f>FO9+3</f>
        <v>44053</v>
      </c>
      <c r="FQ9" s="10">
        <f>FP9+1</f>
        <v>44054</v>
      </c>
      <c r="FR9" s="10">
        <f>FQ9+1</f>
        <v>44055</v>
      </c>
      <c r="FS9" s="10">
        <f>FR9+1</f>
        <v>44056</v>
      </c>
      <c r="FT9" s="10">
        <f>FS9+1</f>
        <v>44057</v>
      </c>
      <c r="FU9" s="10">
        <f>FT9+3</f>
        <v>44060</v>
      </c>
      <c r="FV9" s="10">
        <f>FU9+1</f>
        <v>44061</v>
      </c>
      <c r="FW9" s="10">
        <f>FV9+1</f>
        <v>44062</v>
      </c>
      <c r="FX9" s="10">
        <f>FW9+1</f>
        <v>44063</v>
      </c>
      <c r="FY9" s="10">
        <f>FX9+1</f>
        <v>44064</v>
      </c>
      <c r="FZ9" s="10">
        <f>FY9+3</f>
        <v>44067</v>
      </c>
      <c r="GA9" s="10">
        <f>FZ9+1</f>
        <v>44068</v>
      </c>
      <c r="GB9" s="10">
        <f>GA9+1</f>
        <v>44069</v>
      </c>
      <c r="GC9" s="10">
        <f>GB9+1</f>
        <v>44070</v>
      </c>
      <c r="GD9" s="10">
        <f>GC9+1</f>
        <v>44071</v>
      </c>
      <c r="GE9" s="10">
        <f>GD9+3</f>
        <v>44074</v>
      </c>
      <c r="GF9" s="10">
        <f>GE9+1</f>
        <v>44075</v>
      </c>
      <c r="GG9" s="10">
        <f>GF9+1</f>
        <v>44076</v>
      </c>
      <c r="GH9" s="10">
        <f>GG9+1</f>
        <v>44077</v>
      </c>
      <c r="GI9" s="10">
        <f>GH9+1</f>
        <v>44078</v>
      </c>
      <c r="GJ9" s="10">
        <f>GI9+3</f>
        <v>44081</v>
      </c>
      <c r="GK9" s="10">
        <f>GJ9+1</f>
        <v>44082</v>
      </c>
      <c r="GL9" s="10">
        <f>GK9+1</f>
        <v>44083</v>
      </c>
      <c r="GM9" s="10">
        <f>GL9+1</f>
        <v>44084</v>
      </c>
      <c r="GN9" s="10">
        <f>GM9+1</f>
        <v>44085</v>
      </c>
      <c r="GO9" s="10">
        <f>GN9+3</f>
        <v>44088</v>
      </c>
      <c r="GP9" s="10">
        <f>GO9+1</f>
        <v>44089</v>
      </c>
      <c r="GQ9" s="10">
        <f>GP9+1</f>
        <v>44090</v>
      </c>
      <c r="GR9" s="10">
        <f>GQ9+1</f>
        <v>44091</v>
      </c>
      <c r="GS9" s="10">
        <f>GR9+1</f>
        <v>44092</v>
      </c>
      <c r="GT9" s="10">
        <f>GS9+3</f>
        <v>44095</v>
      </c>
      <c r="GU9" s="10">
        <f>GT9+1</f>
        <v>44096</v>
      </c>
      <c r="GV9" s="10">
        <f>GU9+1</f>
        <v>44097</v>
      </c>
      <c r="GW9" s="10">
        <f>GV9+1</f>
        <v>44098</v>
      </c>
      <c r="GX9" s="10">
        <f>GW9+1</f>
        <v>44099</v>
      </c>
      <c r="GY9" s="10">
        <f>GX9+3</f>
        <v>44102</v>
      </c>
      <c r="GZ9" s="10">
        <f>GY9+1</f>
        <v>44103</v>
      </c>
      <c r="HA9" s="10">
        <f>GZ9+1</f>
        <v>44104</v>
      </c>
      <c r="HB9" s="10">
        <f>HA9+1</f>
        <v>44105</v>
      </c>
      <c r="HC9" s="10">
        <f>HB9+1</f>
        <v>44106</v>
      </c>
      <c r="HD9" s="10">
        <f>HC9+3</f>
        <v>44109</v>
      </c>
      <c r="HE9" s="10">
        <f>HD9+1</f>
        <v>44110</v>
      </c>
      <c r="HF9" s="10">
        <f>HE9+1</f>
        <v>44111</v>
      </c>
      <c r="HG9" s="10">
        <f>HF9+1</f>
        <v>44112</v>
      </c>
      <c r="HH9" s="10">
        <f>HG9+1</f>
        <v>44113</v>
      </c>
      <c r="HI9" s="10">
        <f>HH9+3</f>
        <v>44116</v>
      </c>
      <c r="HJ9" s="10">
        <f>HI9+1</f>
        <v>44117</v>
      </c>
      <c r="HK9" s="10">
        <f>HJ9+1</f>
        <v>44118</v>
      </c>
      <c r="HL9" s="10">
        <f>HK9+1</f>
        <v>44119</v>
      </c>
      <c r="HM9" s="10">
        <f>HL9+1</f>
        <v>44120</v>
      </c>
      <c r="HN9" s="10">
        <f>HM9+3</f>
        <v>44123</v>
      </c>
      <c r="HO9" s="10">
        <f>HN9+1</f>
        <v>44124</v>
      </c>
      <c r="HP9" s="10">
        <f>HO9+1</f>
        <v>44125</v>
      </c>
      <c r="HQ9" s="10">
        <f>HP9+1</f>
        <v>44126</v>
      </c>
      <c r="HR9" s="10">
        <f>HQ9+1</f>
        <v>44127</v>
      </c>
      <c r="HS9" s="10">
        <f>HR9+3</f>
        <v>44130</v>
      </c>
      <c r="HT9" s="10">
        <f>HS9+1</f>
        <v>44131</v>
      </c>
      <c r="HU9" s="10">
        <f>HT9+1</f>
        <v>44132</v>
      </c>
      <c r="HV9" s="10">
        <f>HU9+1</f>
        <v>44133</v>
      </c>
      <c r="HW9" s="10">
        <f>HV9+1</f>
        <v>44134</v>
      </c>
      <c r="HX9" s="10">
        <f>HW9+3</f>
        <v>44137</v>
      </c>
      <c r="HY9" s="10">
        <f>HX9+1</f>
        <v>44138</v>
      </c>
      <c r="HZ9" s="10">
        <f>HY9+1</f>
        <v>44139</v>
      </c>
      <c r="IA9" s="10">
        <f>HZ9+1</f>
        <v>44140</v>
      </c>
      <c r="IB9" s="10">
        <f>IA9+1</f>
        <v>44141</v>
      </c>
      <c r="IC9" s="10">
        <f>IB9+3</f>
        <v>44144</v>
      </c>
      <c r="ID9" s="10">
        <f>IC9+1</f>
        <v>44145</v>
      </c>
      <c r="IE9" s="10">
        <f>ID9+1</f>
        <v>44146</v>
      </c>
      <c r="IF9" s="10">
        <f>IE9+1</f>
        <v>44147</v>
      </c>
      <c r="IG9" s="10">
        <f>IF9+1</f>
        <v>44148</v>
      </c>
      <c r="IH9" s="10">
        <f>IG9+3</f>
        <v>44151</v>
      </c>
      <c r="II9" s="10">
        <f>IH9+1</f>
        <v>44152</v>
      </c>
      <c r="IJ9" s="10">
        <f>II9+1</f>
        <v>44153</v>
      </c>
      <c r="IK9" s="10">
        <f>IJ9+1</f>
        <v>44154</v>
      </c>
      <c r="IL9" s="10">
        <f>IK9+1</f>
        <v>44155</v>
      </c>
      <c r="IM9" s="10">
        <f>IL9+3</f>
        <v>44158</v>
      </c>
      <c r="IN9" s="10">
        <f>IM9+1</f>
        <v>44159</v>
      </c>
      <c r="IO9" s="10">
        <f>IN9+1</f>
        <v>44160</v>
      </c>
      <c r="IP9" s="10">
        <f>IO9+1</f>
        <v>44161</v>
      </c>
      <c r="IQ9" s="10">
        <f>IP9+1</f>
        <v>44162</v>
      </c>
    </row>
    <row r="10" spans="1:251" s="36" customFormat="1" ht="81" customHeight="1" thickBot="1">
      <c r="A10" s="34" t="s">
        <v>11</v>
      </c>
      <c r="B10" s="47" t="s">
        <v>22</v>
      </c>
      <c r="C10" s="46" t="s">
        <v>34</v>
      </c>
      <c r="D10" s="5" t="s">
        <v>6</v>
      </c>
      <c r="E10" s="5" t="s">
        <v>7</v>
      </c>
      <c r="F10" s="27" t="s">
        <v>10</v>
      </c>
      <c r="G10" s="6" t="s">
        <v>23</v>
      </c>
      <c r="H10" s="27" t="s">
        <v>33</v>
      </c>
      <c r="I10" s="6" t="s">
        <v>8</v>
      </c>
      <c r="J10" s="6" t="s">
        <v>0</v>
      </c>
      <c r="K10" s="35"/>
      <c r="L10" s="49">
        <f>L9</f>
        <v>43829</v>
      </c>
      <c r="M10" s="50"/>
      <c r="N10" s="50"/>
      <c r="O10" s="50"/>
      <c r="P10" s="51"/>
      <c r="Q10" s="49">
        <f>Q9</f>
        <v>43836</v>
      </c>
      <c r="R10" s="50"/>
      <c r="S10" s="50"/>
      <c r="T10" s="50"/>
      <c r="U10" s="51"/>
      <c r="V10" s="49">
        <f>V9</f>
        <v>43843</v>
      </c>
      <c r="W10" s="50"/>
      <c r="X10" s="50"/>
      <c r="Y10" s="50"/>
      <c r="Z10" s="51"/>
      <c r="AA10" s="49">
        <f>AA9</f>
        <v>43850</v>
      </c>
      <c r="AB10" s="50"/>
      <c r="AC10" s="50"/>
      <c r="AD10" s="50"/>
      <c r="AE10" s="51"/>
      <c r="AF10" s="49">
        <f>AF9</f>
        <v>43857</v>
      </c>
      <c r="AG10" s="50"/>
      <c r="AH10" s="50"/>
      <c r="AI10" s="50"/>
      <c r="AJ10" s="51"/>
      <c r="AK10" s="49">
        <f>AK9</f>
        <v>43864</v>
      </c>
      <c r="AL10" s="50"/>
      <c r="AM10" s="50"/>
      <c r="AN10" s="50"/>
      <c r="AO10" s="51"/>
      <c r="AP10" s="49">
        <f>AP9</f>
        <v>43871</v>
      </c>
      <c r="AQ10" s="50"/>
      <c r="AR10" s="50"/>
      <c r="AS10" s="50"/>
      <c r="AT10" s="51"/>
      <c r="AU10" s="49">
        <f>AU9</f>
        <v>43878</v>
      </c>
      <c r="AV10" s="50"/>
      <c r="AW10" s="50"/>
      <c r="AX10" s="50"/>
      <c r="AY10" s="51"/>
      <c r="AZ10" s="49">
        <f>AZ9</f>
        <v>43885</v>
      </c>
      <c r="BA10" s="50"/>
      <c r="BB10" s="50"/>
      <c r="BC10" s="50"/>
      <c r="BD10" s="51"/>
      <c r="BE10" s="49">
        <f>BE9</f>
        <v>43892</v>
      </c>
      <c r="BF10" s="50"/>
      <c r="BG10" s="50"/>
      <c r="BH10" s="50"/>
      <c r="BI10" s="51"/>
      <c r="BJ10" s="49">
        <f>BJ9</f>
        <v>43899</v>
      </c>
      <c r="BK10" s="50"/>
      <c r="BL10" s="50"/>
      <c r="BM10" s="50"/>
      <c r="BN10" s="51"/>
      <c r="BO10" s="49">
        <f>BO9</f>
        <v>43906</v>
      </c>
      <c r="BP10" s="50"/>
      <c r="BQ10" s="50"/>
      <c r="BR10" s="50"/>
      <c r="BS10" s="51"/>
      <c r="BT10" s="49">
        <f>BT9</f>
        <v>43913</v>
      </c>
      <c r="BU10" s="50"/>
      <c r="BV10" s="50"/>
      <c r="BW10" s="50"/>
      <c r="BX10" s="51"/>
      <c r="BY10" s="49">
        <f>BY9</f>
        <v>43920</v>
      </c>
      <c r="BZ10" s="50"/>
      <c r="CA10" s="50"/>
      <c r="CB10" s="50"/>
      <c r="CC10" s="51"/>
      <c r="CD10" s="49">
        <f>CD9</f>
        <v>43927</v>
      </c>
      <c r="CE10" s="50"/>
      <c r="CF10" s="50"/>
      <c r="CG10" s="50"/>
      <c r="CH10" s="51"/>
      <c r="CI10" s="49">
        <f>CI9</f>
        <v>43934</v>
      </c>
      <c r="CJ10" s="50"/>
      <c r="CK10" s="50"/>
      <c r="CL10" s="50"/>
      <c r="CM10" s="51"/>
      <c r="CN10" s="49">
        <f>CN9</f>
        <v>43941</v>
      </c>
      <c r="CO10" s="50"/>
      <c r="CP10" s="50"/>
      <c r="CQ10" s="50"/>
      <c r="CR10" s="51"/>
      <c r="CS10" s="49">
        <f>CS9</f>
        <v>43948</v>
      </c>
      <c r="CT10" s="50"/>
      <c r="CU10" s="50"/>
      <c r="CV10" s="50"/>
      <c r="CW10" s="51"/>
      <c r="CX10" s="49">
        <f>CX9</f>
        <v>43955</v>
      </c>
      <c r="CY10" s="50"/>
      <c r="CZ10" s="50"/>
      <c r="DA10" s="50"/>
      <c r="DB10" s="51"/>
      <c r="DC10" s="49">
        <f>DC9</f>
        <v>43962</v>
      </c>
      <c r="DD10" s="50"/>
      <c r="DE10" s="50"/>
      <c r="DF10" s="50"/>
      <c r="DG10" s="51"/>
      <c r="DH10" s="49">
        <f>DH9</f>
        <v>43969</v>
      </c>
      <c r="DI10" s="50"/>
      <c r="DJ10" s="50"/>
      <c r="DK10" s="50"/>
      <c r="DL10" s="51"/>
      <c r="DM10" s="49">
        <f>DM9</f>
        <v>43976</v>
      </c>
      <c r="DN10" s="50"/>
      <c r="DO10" s="50"/>
      <c r="DP10" s="50"/>
      <c r="DQ10" s="51"/>
      <c r="DR10" s="49">
        <f>DR9</f>
        <v>43983</v>
      </c>
      <c r="DS10" s="50"/>
      <c r="DT10" s="50"/>
      <c r="DU10" s="50"/>
      <c r="DV10" s="51"/>
      <c r="DW10" s="49">
        <f>DW9</f>
        <v>43990</v>
      </c>
      <c r="DX10" s="50"/>
      <c r="DY10" s="50"/>
      <c r="DZ10" s="50"/>
      <c r="EA10" s="51"/>
      <c r="EB10" s="49">
        <f>EB9</f>
        <v>43997</v>
      </c>
      <c r="EC10" s="50"/>
      <c r="ED10" s="50"/>
      <c r="EE10" s="50"/>
      <c r="EF10" s="51"/>
      <c r="EG10" s="49">
        <f>EG9</f>
        <v>44004</v>
      </c>
      <c r="EH10" s="50"/>
      <c r="EI10" s="50"/>
      <c r="EJ10" s="50"/>
      <c r="EK10" s="51"/>
      <c r="EL10" s="49">
        <f>EL9</f>
        <v>44011</v>
      </c>
      <c r="EM10" s="50"/>
      <c r="EN10" s="50"/>
      <c r="EO10" s="50"/>
      <c r="EP10" s="51"/>
      <c r="EQ10" s="49">
        <f>EQ9</f>
        <v>44018</v>
      </c>
      <c r="ER10" s="50"/>
      <c r="ES10" s="50"/>
      <c r="ET10" s="50"/>
      <c r="EU10" s="51"/>
      <c r="EV10" s="49">
        <f>EV9</f>
        <v>44025</v>
      </c>
      <c r="EW10" s="50"/>
      <c r="EX10" s="50"/>
      <c r="EY10" s="50"/>
      <c r="EZ10" s="51"/>
      <c r="FA10" s="49">
        <f>FA9</f>
        <v>44032</v>
      </c>
      <c r="FB10" s="50"/>
      <c r="FC10" s="50"/>
      <c r="FD10" s="50"/>
      <c r="FE10" s="51"/>
      <c r="FF10" s="49">
        <f>FF9</f>
        <v>44039</v>
      </c>
      <c r="FG10" s="50"/>
      <c r="FH10" s="50"/>
      <c r="FI10" s="50"/>
      <c r="FJ10" s="51"/>
      <c r="FK10" s="49">
        <f>FK9</f>
        <v>44046</v>
      </c>
      <c r="FL10" s="50"/>
      <c r="FM10" s="50"/>
      <c r="FN10" s="50"/>
      <c r="FO10" s="51"/>
      <c r="FP10" s="49">
        <f>FP9</f>
        <v>44053</v>
      </c>
      <c r="FQ10" s="50"/>
      <c r="FR10" s="50"/>
      <c r="FS10" s="50"/>
      <c r="FT10" s="51"/>
      <c r="FU10" s="49">
        <f>FU9</f>
        <v>44060</v>
      </c>
      <c r="FV10" s="50"/>
      <c r="FW10" s="50"/>
      <c r="FX10" s="50"/>
      <c r="FY10" s="51"/>
      <c r="FZ10" s="49">
        <f>FZ9</f>
        <v>44067</v>
      </c>
      <c r="GA10" s="50"/>
      <c r="GB10" s="50"/>
      <c r="GC10" s="50"/>
      <c r="GD10" s="51"/>
      <c r="GE10" s="49">
        <f>GE9</f>
        <v>44074</v>
      </c>
      <c r="GF10" s="50"/>
      <c r="GG10" s="50"/>
      <c r="GH10" s="50"/>
      <c r="GI10" s="51"/>
      <c r="GJ10" s="49">
        <f>GJ9</f>
        <v>44081</v>
      </c>
      <c r="GK10" s="50"/>
      <c r="GL10" s="50"/>
      <c r="GM10" s="50"/>
      <c r="GN10" s="51"/>
      <c r="GO10" s="49">
        <f>GO9</f>
        <v>44088</v>
      </c>
      <c r="GP10" s="50"/>
      <c r="GQ10" s="50"/>
      <c r="GR10" s="50"/>
      <c r="GS10" s="51"/>
      <c r="GT10" s="49">
        <f>GT9</f>
        <v>44095</v>
      </c>
      <c r="GU10" s="50"/>
      <c r="GV10" s="50"/>
      <c r="GW10" s="50"/>
      <c r="GX10" s="51"/>
      <c r="GY10" s="49">
        <f>GY9</f>
        <v>44102</v>
      </c>
      <c r="GZ10" s="50"/>
      <c r="HA10" s="50"/>
      <c r="HB10" s="50"/>
      <c r="HC10" s="51"/>
      <c r="HD10" s="49">
        <f>HD9</f>
        <v>44109</v>
      </c>
      <c r="HE10" s="50"/>
      <c r="HF10" s="50"/>
      <c r="HG10" s="50"/>
      <c r="HH10" s="51"/>
      <c r="HI10" s="49">
        <f>HI9</f>
        <v>44116</v>
      </c>
      <c r="HJ10" s="50"/>
      <c r="HK10" s="50"/>
      <c r="HL10" s="50"/>
      <c r="HM10" s="51"/>
      <c r="HN10" s="49">
        <f>HN9</f>
        <v>44123</v>
      </c>
      <c r="HO10" s="50"/>
      <c r="HP10" s="50"/>
      <c r="HQ10" s="50"/>
      <c r="HR10" s="51"/>
      <c r="HS10" s="49">
        <f>HS9</f>
        <v>44130</v>
      </c>
      <c r="HT10" s="50"/>
      <c r="HU10" s="50"/>
      <c r="HV10" s="50"/>
      <c r="HW10" s="51"/>
      <c r="HX10" s="49">
        <f>HX9</f>
        <v>44137</v>
      </c>
      <c r="HY10" s="50"/>
      <c r="HZ10" s="50"/>
      <c r="IA10" s="50"/>
      <c r="IB10" s="51"/>
      <c r="IC10" s="49">
        <f>IC9</f>
        <v>44144</v>
      </c>
      <c r="ID10" s="50"/>
      <c r="IE10" s="50"/>
      <c r="IF10" s="50"/>
      <c r="IG10" s="51"/>
      <c r="IH10" s="49">
        <f>IH9</f>
        <v>44151</v>
      </c>
      <c r="II10" s="50"/>
      <c r="IJ10" s="50"/>
      <c r="IK10" s="50"/>
      <c r="IL10" s="51"/>
      <c r="IM10" s="49">
        <f>IM9</f>
        <v>44158</v>
      </c>
      <c r="IN10" s="50"/>
      <c r="IO10" s="50"/>
      <c r="IP10" s="50"/>
      <c r="IQ10" s="51"/>
    </row>
    <row r="11" spans="1:8" s="25" customFormat="1" ht="11.25">
      <c r="A11" s="20"/>
      <c r="E11" s="31"/>
      <c r="F11" s="31"/>
      <c r="H11" s="31"/>
    </row>
    <row r="12" spans="1:10" s="23" customFormat="1" ht="25.5">
      <c r="A12" s="21" t="s">
        <v>20</v>
      </c>
      <c r="B12" s="44" t="s">
        <v>25</v>
      </c>
      <c r="C12" s="42" t="s">
        <v>36</v>
      </c>
      <c r="D12" s="39">
        <v>43833</v>
      </c>
      <c r="E12" s="14">
        <f>D12+F12-1</f>
        <v>43906</v>
      </c>
      <c r="F12" s="40">
        <f>MAX(E13:E16)-D12</f>
        <v>74</v>
      </c>
      <c r="G12" s="38">
        <f>SUMPRODUCT(F13:F16,G13:G16)/SUM(F13:F16)</f>
        <v>0.7985576923076922</v>
      </c>
      <c r="H12" s="32">
        <f aca="true" t="shared" si="0" ref="H12:H26">NETWORKDAYS(D12,E12)</f>
        <v>52</v>
      </c>
      <c r="I12" s="15">
        <f aca="true" t="shared" si="1" ref="I12:I26">ROUNDDOWN(G12*F12,0)</f>
        <v>59</v>
      </c>
      <c r="J12" s="32">
        <f>F12-I12</f>
        <v>15</v>
      </c>
    </row>
    <row r="13" spans="1:251" s="26" customFormat="1" ht="12.75">
      <c r="A13" s="22" t="s">
        <v>21</v>
      </c>
      <c r="B13" s="45" t="s">
        <v>24</v>
      </c>
      <c r="C13" s="43"/>
      <c r="D13" s="16">
        <f>D12</f>
        <v>43833</v>
      </c>
      <c r="E13" s="12">
        <f aca="true" t="shared" si="2" ref="E13:E26">D13+F13-1</f>
        <v>43850</v>
      </c>
      <c r="F13" s="41">
        <v>18</v>
      </c>
      <c r="G13" s="37">
        <v>1</v>
      </c>
      <c r="H13" s="33">
        <f t="shared" si="0"/>
        <v>12</v>
      </c>
      <c r="I13" s="13">
        <f t="shared" si="1"/>
        <v>18</v>
      </c>
      <c r="J13" s="33">
        <f aca="true" t="shared" si="3" ref="J13:J26">F13-I13</f>
        <v>0</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row>
    <row r="14" spans="1:251" s="26" customFormat="1" ht="12.75">
      <c r="A14" s="22" t="s">
        <v>12</v>
      </c>
      <c r="B14" s="45" t="s">
        <v>24</v>
      </c>
      <c r="C14" s="43"/>
      <c r="D14" s="16">
        <f>E13+1</f>
        <v>43851</v>
      </c>
      <c r="E14" s="12">
        <f t="shared" si="2"/>
        <v>43880</v>
      </c>
      <c r="F14" s="41">
        <v>30</v>
      </c>
      <c r="G14" s="37">
        <v>0.95</v>
      </c>
      <c r="H14" s="33">
        <f t="shared" si="0"/>
        <v>22</v>
      </c>
      <c r="I14" s="13">
        <f t="shared" si="1"/>
        <v>28</v>
      </c>
      <c r="J14" s="33">
        <f t="shared" si="3"/>
        <v>2</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row>
    <row r="15" spans="1:251" s="26" customFormat="1" ht="12.75">
      <c r="A15" s="22" t="s">
        <v>13</v>
      </c>
      <c r="B15" s="45" t="s">
        <v>24</v>
      </c>
      <c r="C15" s="43"/>
      <c r="D15" s="16">
        <v>43852</v>
      </c>
      <c r="E15" s="12">
        <f t="shared" si="2"/>
        <v>43870</v>
      </c>
      <c r="F15" s="41">
        <v>19</v>
      </c>
      <c r="G15" s="37">
        <v>0.95</v>
      </c>
      <c r="H15" s="33">
        <f t="shared" si="0"/>
        <v>13</v>
      </c>
      <c r="I15" s="13">
        <f t="shared" si="1"/>
        <v>18</v>
      </c>
      <c r="J15" s="33">
        <f t="shared" si="3"/>
        <v>1</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row>
    <row r="16" spans="1:251" s="26" customFormat="1" ht="12.75">
      <c r="A16" s="22" t="s">
        <v>14</v>
      </c>
      <c r="B16" s="45" t="s">
        <v>24</v>
      </c>
      <c r="C16" s="43"/>
      <c r="D16" s="16">
        <f>E15+1</f>
        <v>43871</v>
      </c>
      <c r="E16" s="12">
        <f t="shared" si="2"/>
        <v>43907</v>
      </c>
      <c r="F16" s="41">
        <v>37</v>
      </c>
      <c r="G16" s="37">
        <v>0.5</v>
      </c>
      <c r="H16" s="33">
        <f t="shared" si="0"/>
        <v>27</v>
      </c>
      <c r="I16" s="13">
        <f t="shared" si="1"/>
        <v>18</v>
      </c>
      <c r="J16" s="33">
        <f t="shared" si="3"/>
        <v>19</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row>
    <row r="17" spans="1:10" s="23" customFormat="1" ht="12.75">
      <c r="A17" s="21" t="s">
        <v>15</v>
      </c>
      <c r="B17" s="44" t="s">
        <v>26</v>
      </c>
      <c r="C17" s="42" t="s">
        <v>35</v>
      </c>
      <c r="D17" s="39">
        <v>43891</v>
      </c>
      <c r="E17" s="14">
        <f>D17+F17-1</f>
        <v>43962</v>
      </c>
      <c r="F17" s="40">
        <f>MAX(E18:E21)-D17</f>
        <v>72</v>
      </c>
      <c r="G17" s="38">
        <f>SUMPRODUCT(F18:F21,G18:G21)/SUM(F18:F21)</f>
        <v>0.13465346534653466</v>
      </c>
      <c r="H17" s="32">
        <f t="shared" si="0"/>
        <v>51</v>
      </c>
      <c r="I17" s="15">
        <f t="shared" si="1"/>
        <v>9</v>
      </c>
      <c r="J17" s="32">
        <f t="shared" si="3"/>
        <v>63</v>
      </c>
    </row>
    <row r="18" spans="1:251" s="26" customFormat="1" ht="12.75">
      <c r="A18" s="22" t="s">
        <v>16</v>
      </c>
      <c r="B18" s="45" t="s">
        <v>24</v>
      </c>
      <c r="C18" s="43"/>
      <c r="D18" s="16">
        <f>D17</f>
        <v>43891</v>
      </c>
      <c r="E18" s="12">
        <f t="shared" si="2"/>
        <v>43907</v>
      </c>
      <c r="F18" s="41">
        <v>17</v>
      </c>
      <c r="G18" s="37">
        <v>0.5</v>
      </c>
      <c r="H18" s="33">
        <f t="shared" si="0"/>
        <v>12</v>
      </c>
      <c r="I18" s="13">
        <f t="shared" si="1"/>
        <v>8</v>
      </c>
      <c r="J18" s="33">
        <f t="shared" si="3"/>
        <v>9</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row>
    <row r="19" spans="1:251" s="26" customFormat="1" ht="12.75">
      <c r="A19" s="22" t="s">
        <v>17</v>
      </c>
      <c r="B19" s="45" t="s">
        <v>24</v>
      </c>
      <c r="C19" s="43"/>
      <c r="D19" s="16">
        <f>D18</f>
        <v>43891</v>
      </c>
      <c r="E19" s="12">
        <f t="shared" si="2"/>
        <v>43907</v>
      </c>
      <c r="F19" s="41">
        <v>17</v>
      </c>
      <c r="G19" s="37">
        <v>0.3</v>
      </c>
      <c r="H19" s="33">
        <f t="shared" si="0"/>
        <v>12</v>
      </c>
      <c r="I19" s="13">
        <f t="shared" si="1"/>
        <v>5</v>
      </c>
      <c r="J19" s="33">
        <f t="shared" si="3"/>
        <v>12</v>
      </c>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row>
    <row r="20" spans="1:251" s="26" customFormat="1" ht="12.75">
      <c r="A20" s="22" t="s">
        <v>18</v>
      </c>
      <c r="B20" s="45" t="s">
        <v>24</v>
      </c>
      <c r="C20" s="43"/>
      <c r="D20" s="16">
        <f>E19+1</f>
        <v>43908</v>
      </c>
      <c r="E20" s="12">
        <f t="shared" si="2"/>
        <v>43946</v>
      </c>
      <c r="F20" s="41">
        <v>39</v>
      </c>
      <c r="G20" s="37">
        <v>0</v>
      </c>
      <c r="H20" s="33">
        <f t="shared" si="0"/>
        <v>28</v>
      </c>
      <c r="I20" s="13">
        <f t="shared" si="1"/>
        <v>0</v>
      </c>
      <c r="J20" s="33">
        <f t="shared" si="3"/>
        <v>39</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row>
    <row r="21" spans="1:251" s="26" customFormat="1" ht="12.75">
      <c r="A21" s="22" t="s">
        <v>19</v>
      </c>
      <c r="B21" s="45" t="s">
        <v>24</v>
      </c>
      <c r="C21" s="43"/>
      <c r="D21" s="16">
        <v>43936</v>
      </c>
      <c r="E21" s="12">
        <f t="shared" si="2"/>
        <v>43963</v>
      </c>
      <c r="F21" s="41">
        <v>28</v>
      </c>
      <c r="G21" s="37">
        <v>0</v>
      </c>
      <c r="H21" s="33">
        <f t="shared" si="0"/>
        <v>20</v>
      </c>
      <c r="I21" s="13">
        <f t="shared" si="1"/>
        <v>0</v>
      </c>
      <c r="J21" s="33">
        <f t="shared" si="3"/>
        <v>28</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row>
    <row r="22" spans="1:10" s="23" customFormat="1" ht="12.75">
      <c r="A22" s="21" t="s">
        <v>28</v>
      </c>
      <c r="B22" s="44" t="s">
        <v>27</v>
      </c>
      <c r="C22" s="42" t="s">
        <v>37</v>
      </c>
      <c r="D22" s="39">
        <f>E20</f>
        <v>43946</v>
      </c>
      <c r="E22" s="14">
        <f t="shared" si="2"/>
        <v>44044</v>
      </c>
      <c r="F22" s="40">
        <f>MAX(E23:E26)-D22</f>
        <v>99</v>
      </c>
      <c r="G22" s="38">
        <f>SUMPRODUCT(F23:F26,G23:G26)/SUM(F23:F26)</f>
        <v>0</v>
      </c>
      <c r="H22" s="32">
        <f t="shared" si="0"/>
        <v>70</v>
      </c>
      <c r="I22" s="15">
        <f t="shared" si="1"/>
        <v>0</v>
      </c>
      <c r="J22" s="32">
        <f t="shared" si="3"/>
        <v>99</v>
      </c>
    </row>
    <row r="23" spans="1:251" s="26" customFormat="1" ht="12.75">
      <c r="A23" s="22" t="s">
        <v>29</v>
      </c>
      <c r="B23" s="45" t="s">
        <v>24</v>
      </c>
      <c r="C23" s="43"/>
      <c r="D23" s="16">
        <f>D22</f>
        <v>43946</v>
      </c>
      <c r="E23" s="12">
        <f t="shared" si="2"/>
        <v>43962</v>
      </c>
      <c r="F23" s="41">
        <v>17</v>
      </c>
      <c r="G23" s="37">
        <v>0</v>
      </c>
      <c r="H23" s="33">
        <f t="shared" si="0"/>
        <v>11</v>
      </c>
      <c r="I23" s="13">
        <f t="shared" si="1"/>
        <v>0</v>
      </c>
      <c r="J23" s="33">
        <f t="shared" si="3"/>
        <v>17</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row>
    <row r="24" spans="1:251" s="26" customFormat="1" ht="12.75">
      <c r="A24" s="22" t="s">
        <v>30</v>
      </c>
      <c r="B24" s="45" t="s">
        <v>24</v>
      </c>
      <c r="C24" s="43"/>
      <c r="D24" s="16">
        <f>E23+1</f>
        <v>43963</v>
      </c>
      <c r="E24" s="12">
        <f t="shared" si="2"/>
        <v>43979</v>
      </c>
      <c r="F24" s="41">
        <v>17</v>
      </c>
      <c r="G24" s="37">
        <v>0</v>
      </c>
      <c r="H24" s="33">
        <f t="shared" si="0"/>
        <v>13</v>
      </c>
      <c r="I24" s="13">
        <f t="shared" si="1"/>
        <v>0</v>
      </c>
      <c r="J24" s="33">
        <f t="shared" si="3"/>
        <v>17</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row>
    <row r="25" spans="1:251" s="26" customFormat="1" ht="12.75">
      <c r="A25" s="22" t="s">
        <v>31</v>
      </c>
      <c r="B25" s="45" t="s">
        <v>24</v>
      </c>
      <c r="C25" s="43"/>
      <c r="D25" s="16">
        <f>E24+1</f>
        <v>43980</v>
      </c>
      <c r="E25" s="12">
        <f t="shared" si="2"/>
        <v>44016</v>
      </c>
      <c r="F25" s="41">
        <v>37</v>
      </c>
      <c r="G25" s="37">
        <v>0</v>
      </c>
      <c r="H25" s="33">
        <f t="shared" si="0"/>
        <v>26</v>
      </c>
      <c r="I25" s="13">
        <f t="shared" si="1"/>
        <v>0</v>
      </c>
      <c r="J25" s="33">
        <f t="shared" si="3"/>
        <v>37</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row>
    <row r="26" spans="1:251" s="26" customFormat="1" ht="12.75">
      <c r="A26" s="22" t="s">
        <v>32</v>
      </c>
      <c r="B26" s="45" t="s">
        <v>24</v>
      </c>
      <c r="C26" s="43"/>
      <c r="D26" s="16">
        <f>E25+1</f>
        <v>44017</v>
      </c>
      <c r="E26" s="12">
        <f t="shared" si="2"/>
        <v>44045</v>
      </c>
      <c r="F26" s="41">
        <v>29</v>
      </c>
      <c r="G26" s="37">
        <v>0</v>
      </c>
      <c r="H26" s="33">
        <f t="shared" si="0"/>
        <v>20</v>
      </c>
      <c r="I26" s="13">
        <f t="shared" si="1"/>
        <v>0</v>
      </c>
      <c r="J26" s="33">
        <f t="shared" si="3"/>
        <v>29</v>
      </c>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row>
    <row r="27" spans="2:227" s="25" customFormat="1" ht="11.2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row>
    <row r="28" spans="2:227" s="25" customFormat="1" ht="11.2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row>
    <row r="29" spans="2:227" s="25" customFormat="1" ht="11.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row>
    <row r="30" spans="2:227" s="25" customFormat="1" ht="11.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row>
    <row r="31" spans="2:227" s="25" customFormat="1" ht="11.2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row>
    <row r="32" spans="2:227" s="25" customFormat="1" ht="11.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row>
  </sheetData>
  <sheetProtection/>
  <mergeCells count="48">
    <mergeCell ref="IH10:IL10"/>
    <mergeCell ref="IM10:IQ10"/>
    <mergeCell ref="L10:P10"/>
    <mergeCell ref="Q10:U10"/>
    <mergeCell ref="V10:Z10"/>
    <mergeCell ref="AA10:AE10"/>
    <mergeCell ref="HX10:IB10"/>
    <mergeCell ref="IC10:IG10"/>
    <mergeCell ref="AZ10:BD10"/>
    <mergeCell ref="BE10:BI10"/>
    <mergeCell ref="BJ10:BN10"/>
    <mergeCell ref="BO10:BS10"/>
    <mergeCell ref="AF10:AJ10"/>
    <mergeCell ref="AK10:AO10"/>
    <mergeCell ref="AP10:AT10"/>
    <mergeCell ref="AU10:AY10"/>
    <mergeCell ref="CN10:CR10"/>
    <mergeCell ref="CS10:CW10"/>
    <mergeCell ref="CX10:DB10"/>
    <mergeCell ref="DC10:DG10"/>
    <mergeCell ref="BT10:BX10"/>
    <mergeCell ref="BY10:CC10"/>
    <mergeCell ref="CD10:CH10"/>
    <mergeCell ref="CI10:CM10"/>
    <mergeCell ref="EB10:EF10"/>
    <mergeCell ref="EG10:EK10"/>
    <mergeCell ref="EL10:EP10"/>
    <mergeCell ref="EQ10:EU10"/>
    <mergeCell ref="DH10:DL10"/>
    <mergeCell ref="DM10:DQ10"/>
    <mergeCell ref="DR10:DV10"/>
    <mergeCell ref="DW10:EA10"/>
    <mergeCell ref="FP10:FT10"/>
    <mergeCell ref="FU10:FY10"/>
    <mergeCell ref="FZ10:GD10"/>
    <mergeCell ref="GE10:GI10"/>
    <mergeCell ref="EV10:EZ10"/>
    <mergeCell ref="FA10:FE10"/>
    <mergeCell ref="FF10:FJ10"/>
    <mergeCell ref="FK10:FO10"/>
    <mergeCell ref="HD10:HH10"/>
    <mergeCell ref="HI10:HM10"/>
    <mergeCell ref="HN10:HR10"/>
    <mergeCell ref="HS10:HW10"/>
    <mergeCell ref="GJ10:GN10"/>
    <mergeCell ref="GO10:GS10"/>
    <mergeCell ref="GT10:GX10"/>
    <mergeCell ref="GY10:HC10"/>
  </mergeCells>
  <conditionalFormatting sqref="L13:IQ16 L18:IQ21 L23:IQ26">
    <cfRule type="expression" priority="1" dxfId="2" stopIfTrue="1">
      <formula>L$9=$C$7</formula>
    </cfRule>
    <cfRule type="expression" priority="2" dxfId="4" stopIfTrue="1">
      <formula>AND(L$9&gt;=$D13,L$9&lt;$D13+$I13)</formula>
    </cfRule>
    <cfRule type="expression" priority="3" dxfId="3" stopIfTrue="1">
      <formula>AND(L$9&gt;=$D13,L$9&lt;=$D13+$F13-1)</formula>
    </cfRule>
  </conditionalFormatting>
  <conditionalFormatting sqref="L12:IQ12 L17:IQ17 L22:IQ22">
    <cfRule type="expression" priority="4" dxfId="2" stopIfTrue="1">
      <formula>L$9=$C$7</formula>
    </cfRule>
    <cfRule type="expression" priority="5" dxfId="1" stopIfTrue="1">
      <formula>AND(L$9&gt;=$D12,L$9&lt;$D12+$I12)</formula>
    </cfRule>
    <cfRule type="expression" priority="6" dxfId="0" stopIfTrue="1">
      <formula>AND(L$9&gt;=$D12,L$9&lt;=$D12+$F12-1)</formula>
    </cfRule>
  </conditionalFormatting>
  <printOptions/>
  <pageMargins left="0.5" right="0.5" top="0.5" bottom="1" header="0.5" footer="0.5"/>
  <pageSetup fitToHeight="1" fitToWidth="1" horizontalDpi="600" verticalDpi="600" orientation="landscape" scale="75" r:id="rId4"/>
  <ignoredErrors>
    <ignoredError sqref="A12:A21 A22:A26"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subject/>
  <dc:creator>Vertex42 LLC</dc:creator>
  <cp:keywords/>
  <dc:description/>
  <cp:lastModifiedBy>Auser</cp:lastModifiedBy>
  <cp:lastPrinted>2007-06-22T03:15:11Z</cp:lastPrinted>
  <dcterms:created xsi:type="dcterms:W3CDTF">2006-11-11T15:27:14Z</dcterms:created>
  <dcterms:modified xsi:type="dcterms:W3CDTF">2020-03-14T13:12:13Z</dcterms:modified>
  <cp:category/>
  <cp:version/>
  <cp:contentType/>
  <cp:contentStatus/>
</cp:coreProperties>
</file>