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revisionsPassword="CF7A" lockRevision="1"/>
  <bookViews>
    <workbookView showSheetTabs="0" xWindow="240" yWindow="15" windowWidth="17115" windowHeight="10695"/>
  </bookViews>
  <sheets>
    <sheet name="保险人员申请表" sheetId="1" r:id="rId1"/>
    <sheet name="保险费用交纳表" sheetId="2" r:id="rId2"/>
    <sheet name="Sheet3" sheetId="3" r:id="rId3"/>
  </sheets>
  <calcPr calcId="145621"/>
  <customWorkbookViews>
    <customWorkbookView name="Microsoft Office - 个人视图" guid="{F774118A-3CA8-4D51-B498-B67CE7794D17}" mergeInterval="0" personalView="1" maximized="1" showSheetTabs="0" windowWidth="800" windowHeight="383" activeSheetId="1"/>
    <customWorkbookView name="User - 个人视图" guid="{C419BF68-3753-4E3B-AB84-3CF1ED84947C}" mergeInterval="0" personalView="1" maximized="1" showSheetTabs="0" windowWidth="1505" windowHeight="338" activeSheetId="1" showComments="commIndAndComment"/>
  </customWorkbookViews>
</workbook>
</file>

<file path=xl/calcChain.xml><?xml version="1.0" encoding="utf-8"?>
<calcChain xmlns="http://schemas.openxmlformats.org/spreadsheetml/2006/main">
  <c r="I6" i="1" l="1"/>
  <c r="H6" i="1" s="1"/>
  <c r="J6" i="1"/>
  <c r="L6" i="1"/>
  <c r="K6" i="1" s="1"/>
  <c r="M6" i="1"/>
  <c r="O6" i="1"/>
  <c r="N6" i="1" s="1"/>
  <c r="P6" i="1"/>
  <c r="Q6" i="1"/>
  <c r="R6" i="1"/>
  <c r="S6" i="1"/>
  <c r="T6" i="1"/>
  <c r="I7" i="1"/>
  <c r="J7" i="1"/>
  <c r="H7" i="1" s="1"/>
  <c r="L7" i="1"/>
  <c r="K7" i="1" s="1"/>
  <c r="M7" i="1"/>
  <c r="O7" i="1"/>
  <c r="N7" i="1" s="1"/>
  <c r="P7" i="1"/>
  <c r="Q7" i="1"/>
  <c r="R7" i="1"/>
  <c r="S7" i="1"/>
  <c r="T7" i="1"/>
  <c r="I8" i="1"/>
  <c r="H8" i="1" s="1"/>
  <c r="J8" i="1"/>
  <c r="L8" i="1"/>
  <c r="K8" i="1" s="1"/>
  <c r="M8" i="1"/>
  <c r="O8" i="1"/>
  <c r="N8" i="1" s="1"/>
  <c r="P8" i="1"/>
  <c r="Q8" i="1"/>
  <c r="R8" i="1"/>
  <c r="S8" i="1"/>
  <c r="T8" i="1"/>
  <c r="I9" i="1"/>
  <c r="J9" i="1"/>
  <c r="H9" i="1" s="1"/>
  <c r="L9" i="1"/>
  <c r="K9" i="1" s="1"/>
  <c r="M9" i="1"/>
  <c r="O9" i="1"/>
  <c r="P9" i="1"/>
  <c r="N9" i="1" s="1"/>
  <c r="Q9" i="1"/>
  <c r="R9" i="1"/>
  <c r="S9" i="1" s="1"/>
  <c r="T9" i="1"/>
  <c r="I10" i="1"/>
  <c r="H10" i="1" s="1"/>
  <c r="J10" i="1"/>
  <c r="L10" i="1"/>
  <c r="M10" i="1"/>
  <c r="K10" i="1" s="1"/>
  <c r="O10" i="1"/>
  <c r="N10" i="1" s="1"/>
  <c r="P10" i="1"/>
  <c r="Q10" i="1"/>
  <c r="R10" i="1"/>
  <c r="S10" i="1"/>
  <c r="T10" i="1"/>
  <c r="I11" i="1"/>
  <c r="J11" i="1"/>
  <c r="H11" i="1" s="1"/>
  <c r="L11" i="1"/>
  <c r="K11" i="1" s="1"/>
  <c r="M11" i="1"/>
  <c r="O11" i="1"/>
  <c r="P11" i="1"/>
  <c r="N11" i="1" s="1"/>
  <c r="Q11" i="1"/>
  <c r="R11" i="1"/>
  <c r="S11" i="1" s="1"/>
  <c r="T11" i="1"/>
  <c r="I12" i="1"/>
  <c r="H12" i="1" s="1"/>
  <c r="J12" i="1"/>
  <c r="L12" i="1"/>
  <c r="M12" i="1"/>
  <c r="K12" i="1" s="1"/>
  <c r="O12" i="1"/>
  <c r="N12" i="1" s="1"/>
  <c r="P12" i="1"/>
  <c r="Q12" i="1"/>
  <c r="R12" i="1"/>
  <c r="S12" i="1"/>
  <c r="T12" i="1"/>
  <c r="I13" i="1"/>
  <c r="J13" i="1"/>
  <c r="H13" i="1" s="1"/>
  <c r="L13" i="1"/>
  <c r="K13" i="1" s="1"/>
  <c r="M13" i="1"/>
  <c r="O13" i="1"/>
  <c r="P13" i="1"/>
  <c r="N13" i="1" s="1"/>
  <c r="Q13" i="1"/>
  <c r="R13" i="1"/>
  <c r="T13" i="1"/>
  <c r="I14" i="1"/>
  <c r="H14" i="1" s="1"/>
  <c r="J14" i="1"/>
  <c r="L14" i="1"/>
  <c r="M14" i="1"/>
  <c r="T14" i="1" s="1"/>
  <c r="O14" i="1"/>
  <c r="N14" i="1" s="1"/>
  <c r="P14" i="1"/>
  <c r="Q14" i="1"/>
  <c r="R14" i="1"/>
  <c r="S14" i="1"/>
  <c r="I15" i="1"/>
  <c r="J15" i="1"/>
  <c r="H15" i="1" s="1"/>
  <c r="L15" i="1"/>
  <c r="K15" i="1" s="1"/>
  <c r="M15" i="1"/>
  <c r="O15" i="1"/>
  <c r="P15" i="1"/>
  <c r="N15" i="1" s="1"/>
  <c r="Q15" i="1"/>
  <c r="R15" i="1"/>
  <c r="T15" i="1"/>
  <c r="I16" i="1"/>
  <c r="H16" i="1" s="1"/>
  <c r="J16" i="1"/>
  <c r="L16" i="1"/>
  <c r="M16" i="1"/>
  <c r="T16" i="1" s="1"/>
  <c r="O16" i="1"/>
  <c r="N16" i="1" s="1"/>
  <c r="P16" i="1"/>
  <c r="Q16" i="1"/>
  <c r="R16" i="1"/>
  <c r="S16" i="1"/>
  <c r="I17" i="1"/>
  <c r="J17" i="1"/>
  <c r="H17" i="1" s="1"/>
  <c r="L17" i="1"/>
  <c r="K17" i="1" s="1"/>
  <c r="M17" i="1"/>
  <c r="O17" i="1"/>
  <c r="P17" i="1"/>
  <c r="N17" i="1" s="1"/>
  <c r="Q17" i="1"/>
  <c r="R17" i="1"/>
  <c r="T17" i="1"/>
  <c r="I18" i="1"/>
  <c r="H18" i="1" s="1"/>
  <c r="J18" i="1"/>
  <c r="L18" i="1"/>
  <c r="M18" i="1"/>
  <c r="T18" i="1" s="1"/>
  <c r="O18" i="1"/>
  <c r="N18" i="1" s="1"/>
  <c r="P18" i="1"/>
  <c r="Q18" i="1"/>
  <c r="R18" i="1"/>
  <c r="S18" i="1"/>
  <c r="I19" i="1"/>
  <c r="J19" i="1"/>
  <c r="H19" i="1" s="1"/>
  <c r="L19" i="1"/>
  <c r="K19" i="1" s="1"/>
  <c r="M19" i="1"/>
  <c r="O19" i="1"/>
  <c r="P19" i="1"/>
  <c r="N19" i="1" s="1"/>
  <c r="Q19" i="1"/>
  <c r="R19" i="1"/>
  <c r="T19" i="1"/>
  <c r="I20" i="1"/>
  <c r="H20" i="1" s="1"/>
  <c r="J20" i="1"/>
  <c r="L20" i="1"/>
  <c r="M20" i="1"/>
  <c r="T20" i="1" s="1"/>
  <c r="O20" i="1"/>
  <c r="N20" i="1" s="1"/>
  <c r="P20" i="1"/>
  <c r="Q20" i="1"/>
  <c r="R20" i="1"/>
  <c r="S20" i="1"/>
  <c r="I21" i="1"/>
  <c r="J21" i="1"/>
  <c r="H21" i="1" s="1"/>
  <c r="L21" i="1"/>
  <c r="K21" i="1" s="1"/>
  <c r="M21" i="1"/>
  <c r="O21" i="1"/>
  <c r="P21" i="1"/>
  <c r="N21" i="1" s="1"/>
  <c r="Q21" i="1"/>
  <c r="R21" i="1"/>
  <c r="T21" i="1"/>
  <c r="I22" i="1"/>
  <c r="H22" i="1" s="1"/>
  <c r="J22" i="1"/>
  <c r="L22" i="1"/>
  <c r="M22" i="1"/>
  <c r="T22" i="1" s="1"/>
  <c r="O22" i="1"/>
  <c r="N22" i="1" s="1"/>
  <c r="P22" i="1"/>
  <c r="Q22" i="1"/>
  <c r="R22" i="1"/>
  <c r="S22" i="1"/>
  <c r="I23" i="1"/>
  <c r="J23" i="1"/>
  <c r="H23" i="1" s="1"/>
  <c r="L23" i="1"/>
  <c r="K23" i="1" s="1"/>
  <c r="M23" i="1"/>
  <c r="O23" i="1"/>
  <c r="P23" i="1"/>
  <c r="N23" i="1" s="1"/>
  <c r="Q23" i="1"/>
  <c r="R23" i="1"/>
  <c r="T23" i="1"/>
  <c r="I24" i="1"/>
  <c r="H24" i="1" s="1"/>
  <c r="J24" i="1"/>
  <c r="L24" i="1"/>
  <c r="M24" i="1"/>
  <c r="T24" i="1" s="1"/>
  <c r="O24" i="1"/>
  <c r="N24" i="1" s="1"/>
  <c r="P24" i="1"/>
  <c r="Q24" i="1"/>
  <c r="R24" i="1"/>
  <c r="S24" i="1"/>
  <c r="I25" i="1"/>
  <c r="J25" i="1"/>
  <c r="H25" i="1" s="1"/>
  <c r="L25" i="1"/>
  <c r="K25" i="1" s="1"/>
  <c r="M25" i="1"/>
  <c r="O25" i="1"/>
  <c r="P25" i="1"/>
  <c r="N25" i="1" s="1"/>
  <c r="Q25" i="1"/>
  <c r="R25" i="1"/>
  <c r="T25" i="1"/>
  <c r="I26" i="1"/>
  <c r="H26" i="1" s="1"/>
  <c r="J26" i="1"/>
  <c r="L26" i="1"/>
  <c r="M26" i="1"/>
  <c r="T26" i="1" s="1"/>
  <c r="O26" i="1"/>
  <c r="N26" i="1" s="1"/>
  <c r="P26" i="1"/>
  <c r="Q26" i="1"/>
  <c r="R26" i="1"/>
  <c r="S26" i="1"/>
  <c r="I27" i="1"/>
  <c r="J27" i="1"/>
  <c r="H27" i="1" s="1"/>
  <c r="L27" i="1"/>
  <c r="K27" i="1" s="1"/>
  <c r="M27" i="1"/>
  <c r="O27" i="1"/>
  <c r="P27" i="1"/>
  <c r="N27" i="1" s="1"/>
  <c r="Q27" i="1"/>
  <c r="R27" i="1"/>
  <c r="T27" i="1"/>
  <c r="I28" i="1"/>
  <c r="H28" i="1" s="1"/>
  <c r="J28" i="1"/>
  <c r="L28" i="1"/>
  <c r="M28" i="1"/>
  <c r="T28" i="1" s="1"/>
  <c r="O28" i="1"/>
  <c r="N28" i="1" s="1"/>
  <c r="P28" i="1"/>
  <c r="Q28" i="1"/>
  <c r="R28" i="1"/>
  <c r="S28" i="1"/>
  <c r="H5" i="1"/>
  <c r="T5" i="1"/>
  <c r="S5" i="1"/>
  <c r="J5" i="1"/>
  <c r="I5" i="1"/>
  <c r="N5" i="1"/>
  <c r="K5" i="1"/>
  <c r="R5" i="1"/>
  <c r="Q5" i="1"/>
  <c r="P5" i="1"/>
  <c r="O5" i="1"/>
  <c r="M5" i="1"/>
  <c r="L5" i="1"/>
  <c r="K26" i="1" l="1"/>
  <c r="K24" i="1"/>
  <c r="K22" i="1"/>
  <c r="K20" i="1"/>
  <c r="K18" i="1"/>
  <c r="K16" i="1"/>
  <c r="K14" i="1"/>
  <c r="K28" i="1"/>
  <c r="S27" i="1"/>
  <c r="S25" i="1"/>
  <c r="S23" i="1"/>
  <c r="S21" i="1"/>
  <c r="S19" i="1"/>
  <c r="S17" i="1"/>
  <c r="S15" i="1"/>
  <c r="S13" i="1"/>
</calcChain>
</file>

<file path=xl/sharedStrings.xml><?xml version="1.0" encoding="utf-8"?>
<sst xmlns="http://schemas.openxmlformats.org/spreadsheetml/2006/main" count="157" uniqueCount="123">
  <si>
    <t>参加社会保险人员申报表</t>
    <phoneticPr fontId="1" type="noConversion"/>
  </si>
  <si>
    <t>序号</t>
    <phoneticPr fontId="1" type="noConversion"/>
  </si>
  <si>
    <t>单位：</t>
    <phoneticPr fontId="1" type="noConversion"/>
  </si>
  <si>
    <t>保险号</t>
    <phoneticPr fontId="1" type="noConversion"/>
  </si>
  <si>
    <t>姓名</t>
    <phoneticPr fontId="1" type="noConversion"/>
  </si>
  <si>
    <t>社会保障号码</t>
    <phoneticPr fontId="1" type="noConversion"/>
  </si>
  <si>
    <t>参加工作时间</t>
    <phoneticPr fontId="1" type="noConversion"/>
  </si>
  <si>
    <t>用工形式</t>
    <phoneticPr fontId="1" type="noConversion"/>
  </si>
  <si>
    <t>月缴费工资（元）</t>
    <phoneticPr fontId="1" type="noConversion"/>
  </si>
  <si>
    <t>合计</t>
    <phoneticPr fontId="1" type="noConversion"/>
  </si>
  <si>
    <t>单位</t>
    <phoneticPr fontId="1" type="noConversion"/>
  </si>
  <si>
    <t>个人</t>
    <phoneticPr fontId="1" type="noConversion"/>
  </si>
  <si>
    <t>142***********2568</t>
    <phoneticPr fontId="1" type="noConversion"/>
  </si>
  <si>
    <t>142***********2569</t>
  </si>
  <si>
    <t>142***********2570</t>
  </si>
  <si>
    <t>142***********2571</t>
  </si>
  <si>
    <t>142***********2572</t>
  </si>
  <si>
    <t>142***********2573</t>
  </si>
  <si>
    <t>142***********2574</t>
  </si>
  <si>
    <t>142***********2575</t>
  </si>
  <si>
    <t>142***********2576</t>
  </si>
  <si>
    <t>142***********2577</t>
  </si>
  <si>
    <t>142***********2578</t>
  </si>
  <si>
    <t>142***********2579</t>
  </si>
  <si>
    <t>142***********2580</t>
  </si>
  <si>
    <t>142***********2581</t>
  </si>
  <si>
    <t>142***********2582</t>
  </si>
  <si>
    <t>142***********2583</t>
  </si>
  <si>
    <t>142***********2584</t>
  </si>
  <si>
    <t>142***********2585</t>
  </si>
  <si>
    <t>142***********2586</t>
  </si>
  <si>
    <t>142***********2587</t>
  </si>
  <si>
    <t>142***********2588</t>
  </si>
  <si>
    <t>142***********2589</t>
  </si>
  <si>
    <t>142***********2590</t>
  </si>
  <si>
    <t>142***********2591</t>
  </si>
  <si>
    <t>2002年</t>
    <phoneticPr fontId="1" type="noConversion"/>
  </si>
  <si>
    <t>2005年</t>
    <phoneticPr fontId="1" type="noConversion"/>
  </si>
  <si>
    <t>2008年</t>
    <phoneticPr fontId="1" type="noConversion"/>
  </si>
  <si>
    <t>2009年</t>
    <phoneticPr fontId="1" type="noConversion"/>
  </si>
  <si>
    <t>2010年</t>
    <phoneticPr fontId="1" type="noConversion"/>
  </si>
  <si>
    <t>2008年</t>
    <phoneticPr fontId="1" type="noConversion"/>
  </si>
  <si>
    <t>2002年</t>
    <phoneticPr fontId="1" type="noConversion"/>
  </si>
  <si>
    <t>2010年</t>
    <phoneticPr fontId="1" type="noConversion"/>
  </si>
  <si>
    <t>2007年</t>
    <phoneticPr fontId="1" type="noConversion"/>
  </si>
  <si>
    <t>2009年</t>
    <phoneticPr fontId="1" type="noConversion"/>
  </si>
  <si>
    <t>2006年</t>
    <phoneticPr fontId="1" type="noConversion"/>
  </si>
  <si>
    <t>2007年</t>
    <phoneticPr fontId="1" type="noConversion"/>
  </si>
  <si>
    <t>2011年</t>
    <phoneticPr fontId="1" type="noConversion"/>
  </si>
  <si>
    <t>2011年</t>
    <phoneticPr fontId="1" type="noConversion"/>
  </si>
  <si>
    <t>2003年</t>
    <phoneticPr fontId="1" type="noConversion"/>
  </si>
  <si>
    <t>2006年</t>
    <phoneticPr fontId="1" type="noConversion"/>
  </si>
  <si>
    <t>合同制职工</t>
    <phoneticPr fontId="1" type="noConversion"/>
  </si>
  <si>
    <t>固定职工</t>
    <phoneticPr fontId="1" type="noConversion"/>
  </si>
  <si>
    <t>合同制职工</t>
    <phoneticPr fontId="1" type="noConversion"/>
  </si>
  <si>
    <t>固定职工</t>
    <phoneticPr fontId="1" type="noConversion"/>
  </si>
  <si>
    <t>固定职工</t>
    <phoneticPr fontId="1" type="noConversion"/>
  </si>
  <si>
    <t>社保交纳构成比例</t>
    <phoneticPr fontId="1" type="noConversion"/>
  </si>
  <si>
    <t>保险项目</t>
    <phoneticPr fontId="1" type="noConversion"/>
  </si>
  <si>
    <t>单位交纳比例</t>
    <phoneticPr fontId="1" type="noConversion"/>
  </si>
  <si>
    <t>个人交纳比例</t>
    <phoneticPr fontId="1" type="noConversion"/>
  </si>
  <si>
    <t>额外金额</t>
    <phoneticPr fontId="1" type="noConversion"/>
  </si>
  <si>
    <t>养老保险</t>
    <phoneticPr fontId="1" type="noConversion"/>
  </si>
  <si>
    <t>医疗保险</t>
    <phoneticPr fontId="1" type="noConversion"/>
  </si>
  <si>
    <t>失业保险</t>
    <phoneticPr fontId="1" type="noConversion"/>
  </si>
  <si>
    <t>工伤保险</t>
    <phoneticPr fontId="1" type="noConversion"/>
  </si>
  <si>
    <t>生育保险</t>
    <phoneticPr fontId="1" type="noConversion"/>
  </si>
  <si>
    <t>养老保险缴费测算（元）</t>
    <phoneticPr fontId="1" type="noConversion"/>
  </si>
  <si>
    <t>失业保险缴费测算（元）</t>
    <phoneticPr fontId="1" type="noConversion"/>
  </si>
  <si>
    <t>医疗保险缴费测算（元）</t>
    <phoneticPr fontId="1" type="noConversion"/>
  </si>
  <si>
    <t>生育保险缴费测算（元）</t>
    <phoneticPr fontId="1" type="noConversion"/>
  </si>
  <si>
    <t>工伤保险缴费测算（元）</t>
    <phoneticPr fontId="1" type="noConversion"/>
  </si>
  <si>
    <t>总计（元）</t>
    <phoneticPr fontId="1" type="noConversion"/>
  </si>
  <si>
    <t>1***57</t>
    <phoneticPr fontId="1" type="noConversion"/>
  </si>
  <si>
    <t>1***58</t>
  </si>
  <si>
    <t>1***59</t>
  </si>
  <si>
    <t>1***60</t>
  </si>
  <si>
    <t>1***61</t>
  </si>
  <si>
    <t>1***62</t>
  </si>
  <si>
    <t>1***63</t>
  </si>
  <si>
    <t>1***64</t>
  </si>
  <si>
    <t>1***65</t>
  </si>
  <si>
    <t>1***66</t>
  </si>
  <si>
    <t>1***67</t>
  </si>
  <si>
    <t>1***68</t>
  </si>
  <si>
    <t>1***69</t>
  </si>
  <si>
    <t>1***70</t>
  </si>
  <si>
    <t>1***71</t>
  </si>
  <si>
    <t>1***72</t>
  </si>
  <si>
    <t>1***73</t>
  </si>
  <si>
    <t>1***74</t>
  </si>
  <si>
    <t>1***75</t>
  </si>
  <si>
    <t>1***76</t>
  </si>
  <si>
    <t>1***77</t>
  </si>
  <si>
    <t>1***78</t>
  </si>
  <si>
    <t>1***79</t>
  </si>
  <si>
    <t>1***80</t>
  </si>
  <si>
    <t>张云</t>
  </si>
  <si>
    <t>蔡静</t>
  </si>
  <si>
    <t>陈媛</t>
  </si>
  <si>
    <t>王密</t>
  </si>
  <si>
    <t>吕芬芬</t>
  </si>
  <si>
    <t>路高泽</t>
  </si>
  <si>
    <t>陈山</t>
  </si>
  <si>
    <t>廖晓</t>
  </si>
  <si>
    <t>张丽君</t>
  </si>
  <si>
    <t>吴华波</t>
  </si>
  <si>
    <t>黄孝铭</t>
  </si>
  <si>
    <t>丁锐</t>
  </si>
  <si>
    <t>庄霞</t>
  </si>
  <si>
    <t>黄鹂</t>
  </si>
  <si>
    <t>侯娟娟</t>
  </si>
  <si>
    <t>王福鑫</t>
  </si>
  <si>
    <t>王琪</t>
  </si>
  <si>
    <t>陈潇</t>
  </si>
  <si>
    <t>杨浪</t>
  </si>
  <si>
    <t>张点点</t>
  </si>
  <si>
    <t>于青青</t>
  </si>
  <si>
    <t>邓兰兰</t>
  </si>
  <si>
    <t>罗羽</t>
  </si>
  <si>
    <t>杨宽</t>
  </si>
  <si>
    <t>华云集团芜湖分公司</t>
    <phoneticPr fontId="1" type="noConversion"/>
  </si>
  <si>
    <t>合同制职工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</si>
</sst>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22"/>
      <color theme="1"/>
      <name val="华文中宋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D6B45BE-52A5-4AD9-9B9C-E4853CB268A3}" protected="1">
  <header guid="{2D6B45BE-52A5-4AD9-9B9C-E4853CB268A3}" dateTime="2012-09-03T11:20:22" maxSheetId="4" userName="Microsoft Office" r:id="rId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topLeftCell="F16" zoomScale="90" zoomScaleNormal="90" workbookViewId="0">
      <selection activeCell="P4" sqref="P4"/>
    </sheetView>
  </sheetViews>
  <sheetFormatPr defaultRowHeight="13.5" x14ac:dyDescent="0.15"/>
  <cols>
    <col min="1" max="1" width="4.75" customWidth="1"/>
    <col min="4" max="4" width="16.375" customWidth="1"/>
    <col min="5" max="5" width="9.375" customWidth="1"/>
    <col min="6" max="6" width="10.125" customWidth="1"/>
    <col min="7" max="7" width="10.25" customWidth="1"/>
    <col min="8" max="8" width="7.125" customWidth="1"/>
    <col min="9" max="9" width="8.375" customWidth="1"/>
    <col min="10" max="10" width="7.125" customWidth="1"/>
    <col min="11" max="11" width="6.375" customWidth="1"/>
    <col min="12" max="12" width="7.625" customWidth="1"/>
    <col min="13" max="13" width="7.875" customWidth="1"/>
    <col min="14" max="14" width="7.125" customWidth="1"/>
    <col min="15" max="15" width="6.875" customWidth="1"/>
    <col min="16" max="16" width="7.625" customWidth="1"/>
    <col min="17" max="17" width="10.375" customWidth="1"/>
    <col min="18" max="18" width="11" customWidth="1"/>
  </cols>
  <sheetData>
    <row r="1" spans="1:20" ht="30.75" x14ac:dyDescent="0.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x14ac:dyDescent="0.15">
      <c r="A2" s="1" t="s">
        <v>2</v>
      </c>
      <c r="B2" s="1" t="s">
        <v>121</v>
      </c>
      <c r="C2" s="2"/>
    </row>
    <row r="3" spans="1:20" ht="32.25" customHeight="1" x14ac:dyDescent="0.15">
      <c r="A3" s="7" t="s">
        <v>1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67</v>
      </c>
      <c r="I3" s="7"/>
      <c r="J3" s="7"/>
      <c r="K3" s="7" t="s">
        <v>68</v>
      </c>
      <c r="L3" s="7"/>
      <c r="M3" s="7"/>
      <c r="N3" s="7" t="s">
        <v>69</v>
      </c>
      <c r="O3" s="7"/>
      <c r="P3" s="7"/>
      <c r="Q3" s="7" t="s">
        <v>70</v>
      </c>
      <c r="R3" s="7" t="s">
        <v>71</v>
      </c>
      <c r="S3" s="4" t="s">
        <v>72</v>
      </c>
      <c r="T3" s="4"/>
    </row>
    <row r="4" spans="1:20" ht="27.75" customHeight="1" x14ac:dyDescent="0.15">
      <c r="A4" s="7"/>
      <c r="B4" s="7"/>
      <c r="C4" s="7"/>
      <c r="D4" s="7"/>
      <c r="E4" s="7"/>
      <c r="F4" s="7"/>
      <c r="G4" s="8"/>
      <c r="H4" s="9" t="s">
        <v>9</v>
      </c>
      <c r="I4" s="9" t="s">
        <v>10</v>
      </c>
      <c r="J4" s="9" t="s">
        <v>11</v>
      </c>
      <c r="K4" s="9" t="s">
        <v>9</v>
      </c>
      <c r="L4" s="9" t="s">
        <v>10</v>
      </c>
      <c r="M4" s="9" t="s">
        <v>11</v>
      </c>
      <c r="N4" s="9" t="s">
        <v>9</v>
      </c>
      <c r="O4" s="9" t="s">
        <v>10</v>
      </c>
      <c r="P4" s="9" t="s">
        <v>11</v>
      </c>
      <c r="Q4" s="7"/>
      <c r="R4" s="7"/>
      <c r="S4" s="5" t="s">
        <v>10</v>
      </c>
      <c r="T4" s="5" t="s">
        <v>11</v>
      </c>
    </row>
    <row r="5" spans="1:20" ht="20.100000000000001" customHeight="1" x14ac:dyDescent="0.15">
      <c r="A5" s="6">
        <v>1</v>
      </c>
      <c r="B5" s="6" t="s">
        <v>73</v>
      </c>
      <c r="C5" s="6" t="s">
        <v>97</v>
      </c>
      <c r="D5" s="6" t="s">
        <v>12</v>
      </c>
      <c r="E5" s="6" t="s">
        <v>36</v>
      </c>
      <c r="F5" s="6" t="s">
        <v>52</v>
      </c>
      <c r="G5" s="6">
        <v>2200</v>
      </c>
      <c r="H5" s="6">
        <f>I5+J5</f>
        <v>638</v>
      </c>
      <c r="I5" s="6">
        <f>G5*21%</f>
        <v>462</v>
      </c>
      <c r="J5" s="6">
        <f>G5*8%</f>
        <v>176</v>
      </c>
      <c r="K5" s="6">
        <f>L5+M5</f>
        <v>66</v>
      </c>
      <c r="L5" s="6">
        <f>G5*2%</f>
        <v>44</v>
      </c>
      <c r="M5" s="6">
        <f>G5*1%</f>
        <v>22</v>
      </c>
      <c r="N5" s="6">
        <f>O5+P5</f>
        <v>242</v>
      </c>
      <c r="O5" s="6">
        <f>G5*9%</f>
        <v>198</v>
      </c>
      <c r="P5" s="6">
        <f>G5*2%</f>
        <v>44</v>
      </c>
      <c r="Q5" s="6">
        <f>G5*0.5%</f>
        <v>11</v>
      </c>
      <c r="R5" s="6">
        <f>G5*0.5%</f>
        <v>11</v>
      </c>
      <c r="S5" s="6">
        <f>I5+L5+O5+Q5+R5</f>
        <v>726</v>
      </c>
      <c r="T5" s="6">
        <f>J5+M5+P5</f>
        <v>242</v>
      </c>
    </row>
    <row r="6" spans="1:20" ht="20.100000000000001" customHeight="1" x14ac:dyDescent="0.15">
      <c r="A6" s="6">
        <v>2</v>
      </c>
      <c r="B6" s="6" t="s">
        <v>74</v>
      </c>
      <c r="C6" s="6" t="s">
        <v>98</v>
      </c>
      <c r="D6" s="6" t="s">
        <v>13</v>
      </c>
      <c r="E6" s="6" t="s">
        <v>37</v>
      </c>
      <c r="F6" s="6" t="s">
        <v>52</v>
      </c>
      <c r="G6" s="6">
        <v>2600</v>
      </c>
      <c r="H6" s="6">
        <f t="shared" ref="H6:H28" si="0">I6+J6</f>
        <v>754</v>
      </c>
      <c r="I6" s="6">
        <f t="shared" ref="I6:I28" si="1">G6*21%</f>
        <v>546</v>
      </c>
      <c r="J6" s="6">
        <f t="shared" ref="J6:J28" si="2">G6*8%</f>
        <v>208</v>
      </c>
      <c r="K6" s="6">
        <f t="shared" ref="K6:K28" si="3">L6+M6</f>
        <v>78</v>
      </c>
      <c r="L6" s="6">
        <f t="shared" ref="L6:L28" si="4">G6*2%</f>
        <v>52</v>
      </c>
      <c r="M6" s="6">
        <f t="shared" ref="M6:M28" si="5">G6*1%</f>
        <v>26</v>
      </c>
      <c r="N6" s="6">
        <f t="shared" ref="N6:N28" si="6">O6+P6</f>
        <v>286</v>
      </c>
      <c r="O6" s="6">
        <f t="shared" ref="O6:O28" si="7">G6*9%</f>
        <v>234</v>
      </c>
      <c r="P6" s="6">
        <f t="shared" ref="P6:P28" si="8">G6*2%</f>
        <v>52</v>
      </c>
      <c r="Q6" s="6">
        <f t="shared" ref="Q6:Q28" si="9">G6*0.5%</f>
        <v>13</v>
      </c>
      <c r="R6" s="6">
        <f t="shared" ref="R6:R28" si="10">G6*0.5%</f>
        <v>13</v>
      </c>
      <c r="S6" s="6">
        <f t="shared" ref="S6:S28" si="11">I6+L6+O6+Q6+R6</f>
        <v>858</v>
      </c>
      <c r="T6" s="6">
        <f t="shared" ref="T6:T28" si="12">J6+M6+P6</f>
        <v>286</v>
      </c>
    </row>
    <row r="7" spans="1:20" ht="20.100000000000001" customHeight="1" x14ac:dyDescent="0.15">
      <c r="A7" s="6">
        <v>3</v>
      </c>
      <c r="B7" s="6" t="s">
        <v>75</v>
      </c>
      <c r="C7" s="6" t="s">
        <v>99</v>
      </c>
      <c r="D7" s="6" t="s">
        <v>14</v>
      </c>
      <c r="E7" s="6" t="s">
        <v>38</v>
      </c>
      <c r="F7" s="6" t="s">
        <v>53</v>
      </c>
      <c r="G7" s="6">
        <v>2400</v>
      </c>
      <c r="H7" s="6">
        <f t="shared" si="0"/>
        <v>696</v>
      </c>
      <c r="I7" s="6">
        <f t="shared" si="1"/>
        <v>504</v>
      </c>
      <c r="J7" s="6">
        <f t="shared" si="2"/>
        <v>192</v>
      </c>
      <c r="K7" s="6">
        <f t="shared" si="3"/>
        <v>72</v>
      </c>
      <c r="L7" s="6">
        <f t="shared" si="4"/>
        <v>48</v>
      </c>
      <c r="M7" s="6">
        <f t="shared" si="5"/>
        <v>24</v>
      </c>
      <c r="N7" s="6">
        <f t="shared" si="6"/>
        <v>264</v>
      </c>
      <c r="O7" s="6">
        <f t="shared" si="7"/>
        <v>216</v>
      </c>
      <c r="P7" s="6">
        <f t="shared" si="8"/>
        <v>48</v>
      </c>
      <c r="Q7" s="6">
        <f t="shared" si="9"/>
        <v>12</v>
      </c>
      <c r="R7" s="6">
        <f t="shared" si="10"/>
        <v>12</v>
      </c>
      <c r="S7" s="6">
        <f t="shared" si="11"/>
        <v>792</v>
      </c>
      <c r="T7" s="6">
        <f t="shared" si="12"/>
        <v>264</v>
      </c>
    </row>
    <row r="8" spans="1:20" ht="20.100000000000001" customHeight="1" x14ac:dyDescent="0.15">
      <c r="A8" s="6">
        <v>4</v>
      </c>
      <c r="B8" s="6" t="s">
        <v>76</v>
      </c>
      <c r="C8" s="6" t="s">
        <v>100</v>
      </c>
      <c r="D8" s="6" t="s">
        <v>15</v>
      </c>
      <c r="E8" s="6" t="s">
        <v>39</v>
      </c>
      <c r="F8" s="6" t="s">
        <v>54</v>
      </c>
      <c r="G8" s="6">
        <v>2600</v>
      </c>
      <c r="H8" s="6">
        <f t="shared" si="0"/>
        <v>754</v>
      </c>
      <c r="I8" s="6">
        <f t="shared" si="1"/>
        <v>546</v>
      </c>
      <c r="J8" s="6">
        <f t="shared" si="2"/>
        <v>208</v>
      </c>
      <c r="K8" s="6">
        <f t="shared" si="3"/>
        <v>78</v>
      </c>
      <c r="L8" s="6">
        <f t="shared" si="4"/>
        <v>52</v>
      </c>
      <c r="M8" s="6">
        <f t="shared" si="5"/>
        <v>26</v>
      </c>
      <c r="N8" s="6">
        <f t="shared" si="6"/>
        <v>286</v>
      </c>
      <c r="O8" s="6">
        <f t="shared" si="7"/>
        <v>234</v>
      </c>
      <c r="P8" s="6">
        <f t="shared" si="8"/>
        <v>52</v>
      </c>
      <c r="Q8" s="6">
        <f t="shared" si="9"/>
        <v>13</v>
      </c>
      <c r="R8" s="6">
        <f t="shared" si="10"/>
        <v>13</v>
      </c>
      <c r="S8" s="6">
        <f t="shared" si="11"/>
        <v>858</v>
      </c>
      <c r="T8" s="6">
        <f t="shared" si="12"/>
        <v>286</v>
      </c>
    </row>
    <row r="9" spans="1:20" ht="20.100000000000001" customHeight="1" x14ac:dyDescent="0.15">
      <c r="A9" s="6">
        <v>5</v>
      </c>
      <c r="B9" s="6" t="s">
        <v>77</v>
      </c>
      <c r="C9" s="6" t="s">
        <v>101</v>
      </c>
      <c r="D9" s="6" t="s">
        <v>16</v>
      </c>
      <c r="E9" s="6" t="s">
        <v>40</v>
      </c>
      <c r="F9" s="6" t="s">
        <v>122</v>
      </c>
      <c r="G9" s="6">
        <v>2400</v>
      </c>
      <c r="H9" s="6">
        <f t="shared" si="0"/>
        <v>696</v>
      </c>
      <c r="I9" s="6">
        <f t="shared" si="1"/>
        <v>504</v>
      </c>
      <c r="J9" s="6">
        <f t="shared" si="2"/>
        <v>192</v>
      </c>
      <c r="K9" s="6">
        <f t="shared" si="3"/>
        <v>72</v>
      </c>
      <c r="L9" s="6">
        <f t="shared" si="4"/>
        <v>48</v>
      </c>
      <c r="M9" s="6">
        <f t="shared" si="5"/>
        <v>24</v>
      </c>
      <c r="N9" s="6">
        <f t="shared" si="6"/>
        <v>264</v>
      </c>
      <c r="O9" s="6">
        <f t="shared" si="7"/>
        <v>216</v>
      </c>
      <c r="P9" s="6">
        <f t="shared" si="8"/>
        <v>48</v>
      </c>
      <c r="Q9" s="6">
        <f t="shared" si="9"/>
        <v>12</v>
      </c>
      <c r="R9" s="6">
        <f t="shared" si="10"/>
        <v>12</v>
      </c>
      <c r="S9" s="6">
        <f t="shared" si="11"/>
        <v>792</v>
      </c>
      <c r="T9" s="6">
        <f t="shared" si="12"/>
        <v>264</v>
      </c>
    </row>
    <row r="10" spans="1:20" ht="20.100000000000001" customHeight="1" x14ac:dyDescent="0.15">
      <c r="A10" s="6">
        <v>6</v>
      </c>
      <c r="B10" s="6" t="s">
        <v>78</v>
      </c>
      <c r="C10" s="6" t="s">
        <v>102</v>
      </c>
      <c r="D10" s="6" t="s">
        <v>17</v>
      </c>
      <c r="E10" s="6" t="s">
        <v>41</v>
      </c>
      <c r="F10" s="6" t="s">
        <v>54</v>
      </c>
      <c r="G10" s="6">
        <v>1980</v>
      </c>
      <c r="H10" s="6">
        <f t="shared" si="0"/>
        <v>574.20000000000005</v>
      </c>
      <c r="I10" s="6">
        <f t="shared" si="1"/>
        <v>415.8</v>
      </c>
      <c r="J10" s="6">
        <f t="shared" si="2"/>
        <v>158.4</v>
      </c>
      <c r="K10" s="6">
        <f t="shared" si="3"/>
        <v>59.400000000000006</v>
      </c>
      <c r="L10" s="6">
        <f t="shared" si="4"/>
        <v>39.6</v>
      </c>
      <c r="M10" s="6">
        <f t="shared" si="5"/>
        <v>19.8</v>
      </c>
      <c r="N10" s="6">
        <f t="shared" si="6"/>
        <v>217.79999999999998</v>
      </c>
      <c r="O10" s="6">
        <f t="shared" si="7"/>
        <v>178.2</v>
      </c>
      <c r="P10" s="6">
        <f t="shared" si="8"/>
        <v>39.6</v>
      </c>
      <c r="Q10" s="6">
        <f t="shared" si="9"/>
        <v>9.9</v>
      </c>
      <c r="R10" s="6">
        <f t="shared" si="10"/>
        <v>9.9</v>
      </c>
      <c r="S10" s="6">
        <f t="shared" si="11"/>
        <v>653.4</v>
      </c>
      <c r="T10" s="6">
        <f t="shared" si="12"/>
        <v>217.8</v>
      </c>
    </row>
    <row r="11" spans="1:20" ht="20.100000000000001" customHeight="1" x14ac:dyDescent="0.15">
      <c r="A11" s="6">
        <v>7</v>
      </c>
      <c r="B11" s="6" t="s">
        <v>79</v>
      </c>
      <c r="C11" s="6" t="s">
        <v>103</v>
      </c>
      <c r="D11" s="6" t="s">
        <v>18</v>
      </c>
      <c r="E11" s="6" t="s">
        <v>42</v>
      </c>
      <c r="F11" s="6" t="s">
        <v>122</v>
      </c>
      <c r="G11" s="6">
        <v>2600</v>
      </c>
      <c r="H11" s="6">
        <f t="shared" si="0"/>
        <v>754</v>
      </c>
      <c r="I11" s="6">
        <f t="shared" si="1"/>
        <v>546</v>
      </c>
      <c r="J11" s="6">
        <f t="shared" si="2"/>
        <v>208</v>
      </c>
      <c r="K11" s="6">
        <f t="shared" si="3"/>
        <v>78</v>
      </c>
      <c r="L11" s="6">
        <f t="shared" si="4"/>
        <v>52</v>
      </c>
      <c r="M11" s="6">
        <f t="shared" si="5"/>
        <v>26</v>
      </c>
      <c r="N11" s="6">
        <f t="shared" si="6"/>
        <v>286</v>
      </c>
      <c r="O11" s="6">
        <f t="shared" si="7"/>
        <v>234</v>
      </c>
      <c r="P11" s="6">
        <f t="shared" si="8"/>
        <v>52</v>
      </c>
      <c r="Q11" s="6">
        <f t="shared" si="9"/>
        <v>13</v>
      </c>
      <c r="R11" s="6">
        <f t="shared" si="10"/>
        <v>13</v>
      </c>
      <c r="S11" s="6">
        <f t="shared" si="11"/>
        <v>858</v>
      </c>
      <c r="T11" s="6">
        <f t="shared" si="12"/>
        <v>286</v>
      </c>
    </row>
    <row r="12" spans="1:20" ht="20.100000000000001" customHeight="1" x14ac:dyDescent="0.15">
      <c r="A12" s="6">
        <v>8</v>
      </c>
      <c r="B12" s="6" t="s">
        <v>80</v>
      </c>
      <c r="C12" s="6" t="s">
        <v>104</v>
      </c>
      <c r="D12" s="6" t="s">
        <v>19</v>
      </c>
      <c r="E12" s="6" t="s">
        <v>43</v>
      </c>
      <c r="F12" s="6" t="s">
        <v>54</v>
      </c>
      <c r="G12" s="6">
        <v>2500</v>
      </c>
      <c r="H12" s="6">
        <f t="shared" si="0"/>
        <v>725</v>
      </c>
      <c r="I12" s="6">
        <f t="shared" si="1"/>
        <v>525</v>
      </c>
      <c r="J12" s="6">
        <f t="shared" si="2"/>
        <v>200</v>
      </c>
      <c r="K12" s="6">
        <f t="shared" si="3"/>
        <v>75</v>
      </c>
      <c r="L12" s="6">
        <f t="shared" si="4"/>
        <v>50</v>
      </c>
      <c r="M12" s="6">
        <f t="shared" si="5"/>
        <v>25</v>
      </c>
      <c r="N12" s="6">
        <f t="shared" si="6"/>
        <v>275</v>
      </c>
      <c r="O12" s="6">
        <f t="shared" si="7"/>
        <v>225</v>
      </c>
      <c r="P12" s="6">
        <f t="shared" si="8"/>
        <v>50</v>
      </c>
      <c r="Q12" s="6">
        <f t="shared" si="9"/>
        <v>12.5</v>
      </c>
      <c r="R12" s="6">
        <f t="shared" si="10"/>
        <v>12.5</v>
      </c>
      <c r="S12" s="6">
        <f t="shared" si="11"/>
        <v>825</v>
      </c>
      <c r="T12" s="6">
        <f t="shared" si="12"/>
        <v>275</v>
      </c>
    </row>
    <row r="13" spans="1:20" ht="20.100000000000001" customHeight="1" x14ac:dyDescent="0.15">
      <c r="A13" s="6">
        <v>9</v>
      </c>
      <c r="B13" s="6" t="s">
        <v>81</v>
      </c>
      <c r="C13" s="6" t="s">
        <v>105</v>
      </c>
      <c r="D13" s="6" t="s">
        <v>20</v>
      </c>
      <c r="E13" s="6" t="s">
        <v>44</v>
      </c>
      <c r="F13" s="6" t="s">
        <v>55</v>
      </c>
      <c r="G13" s="6">
        <v>2300</v>
      </c>
      <c r="H13" s="6">
        <f t="shared" si="0"/>
        <v>667</v>
      </c>
      <c r="I13" s="6">
        <f t="shared" si="1"/>
        <v>483</v>
      </c>
      <c r="J13" s="6">
        <f t="shared" si="2"/>
        <v>184</v>
      </c>
      <c r="K13" s="6">
        <f t="shared" si="3"/>
        <v>69</v>
      </c>
      <c r="L13" s="6">
        <f t="shared" si="4"/>
        <v>46</v>
      </c>
      <c r="M13" s="6">
        <f t="shared" si="5"/>
        <v>23</v>
      </c>
      <c r="N13" s="6">
        <f t="shared" si="6"/>
        <v>253</v>
      </c>
      <c r="O13" s="6">
        <f t="shared" si="7"/>
        <v>207</v>
      </c>
      <c r="P13" s="6">
        <f t="shared" si="8"/>
        <v>46</v>
      </c>
      <c r="Q13" s="6">
        <f t="shared" si="9"/>
        <v>11.5</v>
      </c>
      <c r="R13" s="6">
        <f t="shared" si="10"/>
        <v>11.5</v>
      </c>
      <c r="S13" s="6">
        <f t="shared" si="11"/>
        <v>759</v>
      </c>
      <c r="T13" s="6">
        <f t="shared" si="12"/>
        <v>253</v>
      </c>
    </row>
    <row r="14" spans="1:20" ht="20.100000000000001" customHeight="1" x14ac:dyDescent="0.15">
      <c r="A14" s="6">
        <v>10</v>
      </c>
      <c r="B14" s="6" t="s">
        <v>82</v>
      </c>
      <c r="C14" s="6" t="s">
        <v>106</v>
      </c>
      <c r="D14" s="6" t="s">
        <v>21</v>
      </c>
      <c r="E14" s="6" t="s">
        <v>45</v>
      </c>
      <c r="F14" s="6" t="s">
        <v>54</v>
      </c>
      <c r="G14" s="6">
        <v>2300</v>
      </c>
      <c r="H14" s="6">
        <f t="shared" si="0"/>
        <v>667</v>
      </c>
      <c r="I14" s="6">
        <f t="shared" si="1"/>
        <v>483</v>
      </c>
      <c r="J14" s="6">
        <f t="shared" si="2"/>
        <v>184</v>
      </c>
      <c r="K14" s="6">
        <f t="shared" si="3"/>
        <v>69</v>
      </c>
      <c r="L14" s="6">
        <f t="shared" si="4"/>
        <v>46</v>
      </c>
      <c r="M14" s="6">
        <f t="shared" si="5"/>
        <v>23</v>
      </c>
      <c r="N14" s="6">
        <f t="shared" si="6"/>
        <v>253</v>
      </c>
      <c r="O14" s="6">
        <f t="shared" si="7"/>
        <v>207</v>
      </c>
      <c r="P14" s="6">
        <f t="shared" si="8"/>
        <v>46</v>
      </c>
      <c r="Q14" s="6">
        <f t="shared" si="9"/>
        <v>11.5</v>
      </c>
      <c r="R14" s="6">
        <f t="shared" si="10"/>
        <v>11.5</v>
      </c>
      <c r="S14" s="6">
        <f t="shared" si="11"/>
        <v>759</v>
      </c>
      <c r="T14" s="6">
        <f t="shared" si="12"/>
        <v>253</v>
      </c>
    </row>
    <row r="15" spans="1:20" ht="20.100000000000001" customHeight="1" x14ac:dyDescent="0.15">
      <c r="A15" s="6">
        <v>11</v>
      </c>
      <c r="B15" s="6" t="s">
        <v>83</v>
      </c>
      <c r="C15" s="6" t="s">
        <v>107</v>
      </c>
      <c r="D15" s="6" t="s">
        <v>22</v>
      </c>
      <c r="E15" s="6" t="s">
        <v>41</v>
      </c>
      <c r="F15" s="6" t="s">
        <v>56</v>
      </c>
      <c r="G15" s="6">
        <v>2500</v>
      </c>
      <c r="H15" s="6">
        <f t="shared" si="0"/>
        <v>725</v>
      </c>
      <c r="I15" s="6">
        <f t="shared" si="1"/>
        <v>525</v>
      </c>
      <c r="J15" s="6">
        <f t="shared" si="2"/>
        <v>200</v>
      </c>
      <c r="K15" s="6">
        <f t="shared" si="3"/>
        <v>75</v>
      </c>
      <c r="L15" s="6">
        <f t="shared" si="4"/>
        <v>50</v>
      </c>
      <c r="M15" s="6">
        <f t="shared" si="5"/>
        <v>25</v>
      </c>
      <c r="N15" s="6">
        <f t="shared" si="6"/>
        <v>275</v>
      </c>
      <c r="O15" s="6">
        <f t="shared" si="7"/>
        <v>225</v>
      </c>
      <c r="P15" s="6">
        <f t="shared" si="8"/>
        <v>50</v>
      </c>
      <c r="Q15" s="6">
        <f t="shared" si="9"/>
        <v>12.5</v>
      </c>
      <c r="R15" s="6">
        <f t="shared" si="10"/>
        <v>12.5</v>
      </c>
      <c r="S15" s="6">
        <f t="shared" si="11"/>
        <v>825</v>
      </c>
      <c r="T15" s="6">
        <f t="shared" si="12"/>
        <v>275</v>
      </c>
    </row>
    <row r="16" spans="1:20" ht="20.100000000000001" customHeight="1" x14ac:dyDescent="0.15">
      <c r="A16" s="6">
        <v>12</v>
      </c>
      <c r="B16" s="6" t="s">
        <v>84</v>
      </c>
      <c r="C16" s="6" t="s">
        <v>108</v>
      </c>
      <c r="D16" s="6" t="s">
        <v>23</v>
      </c>
      <c r="E16" s="6" t="s">
        <v>46</v>
      </c>
      <c r="F16" s="6" t="s">
        <v>122</v>
      </c>
      <c r="G16" s="6">
        <v>2450</v>
      </c>
      <c r="H16" s="6">
        <f t="shared" si="0"/>
        <v>710.5</v>
      </c>
      <c r="I16" s="6">
        <f t="shared" si="1"/>
        <v>514.5</v>
      </c>
      <c r="J16" s="6">
        <f t="shared" si="2"/>
        <v>196</v>
      </c>
      <c r="K16" s="6">
        <f t="shared" si="3"/>
        <v>73.5</v>
      </c>
      <c r="L16" s="6">
        <f t="shared" si="4"/>
        <v>49</v>
      </c>
      <c r="M16" s="6">
        <f t="shared" si="5"/>
        <v>24.5</v>
      </c>
      <c r="N16" s="6">
        <f t="shared" si="6"/>
        <v>269.5</v>
      </c>
      <c r="O16" s="6">
        <f t="shared" si="7"/>
        <v>220.5</v>
      </c>
      <c r="P16" s="6">
        <f t="shared" si="8"/>
        <v>49</v>
      </c>
      <c r="Q16" s="6">
        <f t="shared" si="9"/>
        <v>12.25</v>
      </c>
      <c r="R16" s="6">
        <f t="shared" si="10"/>
        <v>12.25</v>
      </c>
      <c r="S16" s="6">
        <f t="shared" si="11"/>
        <v>808.5</v>
      </c>
      <c r="T16" s="6">
        <f t="shared" si="12"/>
        <v>269.5</v>
      </c>
    </row>
    <row r="17" spans="1:20" ht="20.100000000000001" customHeight="1" x14ac:dyDescent="0.15">
      <c r="A17" s="6">
        <v>13</v>
      </c>
      <c r="B17" s="6" t="s">
        <v>85</v>
      </c>
      <c r="C17" s="6" t="s">
        <v>109</v>
      </c>
      <c r="D17" s="6" t="s">
        <v>24</v>
      </c>
      <c r="E17" s="6" t="s">
        <v>47</v>
      </c>
      <c r="F17" s="6" t="s">
        <v>54</v>
      </c>
      <c r="G17" s="6">
        <v>2600</v>
      </c>
      <c r="H17" s="6">
        <f t="shared" si="0"/>
        <v>754</v>
      </c>
      <c r="I17" s="6">
        <f t="shared" si="1"/>
        <v>546</v>
      </c>
      <c r="J17" s="6">
        <f t="shared" si="2"/>
        <v>208</v>
      </c>
      <c r="K17" s="6">
        <f t="shared" si="3"/>
        <v>78</v>
      </c>
      <c r="L17" s="6">
        <f t="shared" si="4"/>
        <v>52</v>
      </c>
      <c r="M17" s="6">
        <f t="shared" si="5"/>
        <v>26</v>
      </c>
      <c r="N17" s="6">
        <f t="shared" si="6"/>
        <v>286</v>
      </c>
      <c r="O17" s="6">
        <f t="shared" si="7"/>
        <v>234</v>
      </c>
      <c r="P17" s="6">
        <f t="shared" si="8"/>
        <v>52</v>
      </c>
      <c r="Q17" s="6">
        <f t="shared" si="9"/>
        <v>13</v>
      </c>
      <c r="R17" s="6">
        <f t="shared" si="10"/>
        <v>13</v>
      </c>
      <c r="S17" s="6">
        <f t="shared" si="11"/>
        <v>858</v>
      </c>
      <c r="T17" s="6">
        <f t="shared" si="12"/>
        <v>286</v>
      </c>
    </row>
    <row r="18" spans="1:20" ht="20.100000000000001" customHeight="1" x14ac:dyDescent="0.15">
      <c r="A18" s="6">
        <v>14</v>
      </c>
      <c r="B18" s="6" t="s">
        <v>86</v>
      </c>
      <c r="C18" s="6" t="s">
        <v>110</v>
      </c>
      <c r="D18" s="6" t="s">
        <v>25</v>
      </c>
      <c r="E18" s="6" t="s">
        <v>43</v>
      </c>
      <c r="F18" s="6" t="s">
        <v>122</v>
      </c>
      <c r="G18" s="6">
        <v>3200</v>
      </c>
      <c r="H18" s="6">
        <f t="shared" si="0"/>
        <v>928</v>
      </c>
      <c r="I18" s="6">
        <f t="shared" si="1"/>
        <v>672</v>
      </c>
      <c r="J18" s="6">
        <f t="shared" si="2"/>
        <v>256</v>
      </c>
      <c r="K18" s="6">
        <f t="shared" si="3"/>
        <v>96</v>
      </c>
      <c r="L18" s="6">
        <f t="shared" si="4"/>
        <v>64</v>
      </c>
      <c r="M18" s="6">
        <f t="shared" si="5"/>
        <v>32</v>
      </c>
      <c r="N18" s="6">
        <f t="shared" si="6"/>
        <v>352</v>
      </c>
      <c r="O18" s="6">
        <f t="shared" si="7"/>
        <v>288</v>
      </c>
      <c r="P18" s="6">
        <f t="shared" si="8"/>
        <v>64</v>
      </c>
      <c r="Q18" s="6">
        <f t="shared" si="9"/>
        <v>16</v>
      </c>
      <c r="R18" s="6">
        <f t="shared" si="10"/>
        <v>16</v>
      </c>
      <c r="S18" s="6">
        <f t="shared" si="11"/>
        <v>1056</v>
      </c>
      <c r="T18" s="6">
        <f t="shared" si="12"/>
        <v>352</v>
      </c>
    </row>
    <row r="19" spans="1:20" ht="20.100000000000001" customHeight="1" x14ac:dyDescent="0.15">
      <c r="A19" s="6">
        <v>15</v>
      </c>
      <c r="B19" s="6" t="s">
        <v>87</v>
      </c>
      <c r="C19" s="6" t="s">
        <v>111</v>
      </c>
      <c r="D19" s="6" t="s">
        <v>26</v>
      </c>
      <c r="E19" s="6" t="s">
        <v>48</v>
      </c>
      <c r="F19" s="6" t="s">
        <v>54</v>
      </c>
      <c r="G19" s="6">
        <v>2500</v>
      </c>
      <c r="H19" s="6">
        <f t="shared" si="0"/>
        <v>725</v>
      </c>
      <c r="I19" s="6">
        <f t="shared" si="1"/>
        <v>525</v>
      </c>
      <c r="J19" s="6">
        <f t="shared" si="2"/>
        <v>200</v>
      </c>
      <c r="K19" s="6">
        <f t="shared" si="3"/>
        <v>75</v>
      </c>
      <c r="L19" s="6">
        <f t="shared" si="4"/>
        <v>50</v>
      </c>
      <c r="M19" s="6">
        <f t="shared" si="5"/>
        <v>25</v>
      </c>
      <c r="N19" s="6">
        <f t="shared" si="6"/>
        <v>275</v>
      </c>
      <c r="O19" s="6">
        <f t="shared" si="7"/>
        <v>225</v>
      </c>
      <c r="P19" s="6">
        <f t="shared" si="8"/>
        <v>50</v>
      </c>
      <c r="Q19" s="6">
        <f t="shared" si="9"/>
        <v>12.5</v>
      </c>
      <c r="R19" s="6">
        <f t="shared" si="10"/>
        <v>12.5</v>
      </c>
      <c r="S19" s="6">
        <f t="shared" si="11"/>
        <v>825</v>
      </c>
      <c r="T19" s="6">
        <f t="shared" si="12"/>
        <v>275</v>
      </c>
    </row>
    <row r="20" spans="1:20" ht="20.100000000000001" customHeight="1" x14ac:dyDescent="0.15">
      <c r="A20" s="6">
        <v>16</v>
      </c>
      <c r="B20" s="6" t="s">
        <v>88</v>
      </c>
      <c r="C20" s="6" t="s">
        <v>112</v>
      </c>
      <c r="D20" s="6" t="s">
        <v>27</v>
      </c>
      <c r="E20" s="6" t="s">
        <v>49</v>
      </c>
      <c r="F20" s="6" t="s">
        <v>54</v>
      </c>
      <c r="G20" s="6">
        <v>2100</v>
      </c>
      <c r="H20" s="6">
        <f t="shared" si="0"/>
        <v>609</v>
      </c>
      <c r="I20" s="6">
        <f t="shared" si="1"/>
        <v>441</v>
      </c>
      <c r="J20" s="6">
        <f t="shared" si="2"/>
        <v>168</v>
      </c>
      <c r="K20" s="6">
        <f t="shared" si="3"/>
        <v>63</v>
      </c>
      <c r="L20" s="6">
        <f t="shared" si="4"/>
        <v>42</v>
      </c>
      <c r="M20" s="6">
        <f t="shared" si="5"/>
        <v>21</v>
      </c>
      <c r="N20" s="6">
        <f t="shared" si="6"/>
        <v>231</v>
      </c>
      <c r="O20" s="6">
        <f t="shared" si="7"/>
        <v>189</v>
      </c>
      <c r="P20" s="6">
        <f t="shared" si="8"/>
        <v>42</v>
      </c>
      <c r="Q20" s="6">
        <f t="shared" si="9"/>
        <v>10.5</v>
      </c>
      <c r="R20" s="6">
        <f t="shared" si="10"/>
        <v>10.5</v>
      </c>
      <c r="S20" s="6">
        <f t="shared" si="11"/>
        <v>693</v>
      </c>
      <c r="T20" s="6">
        <f t="shared" si="12"/>
        <v>231</v>
      </c>
    </row>
    <row r="21" spans="1:20" ht="20.100000000000001" customHeight="1" x14ac:dyDescent="0.15">
      <c r="A21" s="6">
        <v>17</v>
      </c>
      <c r="B21" s="6" t="s">
        <v>89</v>
      </c>
      <c r="C21" s="6" t="s">
        <v>113</v>
      </c>
      <c r="D21" s="6" t="s">
        <v>28</v>
      </c>
      <c r="E21" s="6" t="s">
        <v>43</v>
      </c>
      <c r="F21" s="6" t="s">
        <v>122</v>
      </c>
      <c r="G21" s="6">
        <v>2600</v>
      </c>
      <c r="H21" s="6">
        <f t="shared" si="0"/>
        <v>754</v>
      </c>
      <c r="I21" s="6">
        <f t="shared" si="1"/>
        <v>546</v>
      </c>
      <c r="J21" s="6">
        <f t="shared" si="2"/>
        <v>208</v>
      </c>
      <c r="K21" s="6">
        <f t="shared" si="3"/>
        <v>78</v>
      </c>
      <c r="L21" s="6">
        <f t="shared" si="4"/>
        <v>52</v>
      </c>
      <c r="M21" s="6">
        <f t="shared" si="5"/>
        <v>26</v>
      </c>
      <c r="N21" s="6">
        <f t="shared" si="6"/>
        <v>286</v>
      </c>
      <c r="O21" s="6">
        <f t="shared" si="7"/>
        <v>234</v>
      </c>
      <c r="P21" s="6">
        <f t="shared" si="8"/>
        <v>52</v>
      </c>
      <c r="Q21" s="6">
        <f t="shared" si="9"/>
        <v>13</v>
      </c>
      <c r="R21" s="6">
        <f t="shared" si="10"/>
        <v>13</v>
      </c>
      <c r="S21" s="6">
        <f t="shared" si="11"/>
        <v>858</v>
      </c>
      <c r="T21" s="6">
        <f t="shared" si="12"/>
        <v>286</v>
      </c>
    </row>
    <row r="22" spans="1:20" ht="20.100000000000001" customHeight="1" x14ac:dyDescent="0.15">
      <c r="A22" s="6">
        <v>18</v>
      </c>
      <c r="B22" s="6" t="s">
        <v>90</v>
      </c>
      <c r="C22" s="6" t="s">
        <v>114</v>
      </c>
      <c r="D22" s="6" t="s">
        <v>29</v>
      </c>
      <c r="E22" s="6" t="s">
        <v>50</v>
      </c>
      <c r="F22" s="6" t="s">
        <v>54</v>
      </c>
      <c r="G22" s="6">
        <v>2800</v>
      </c>
      <c r="H22" s="6">
        <f t="shared" si="0"/>
        <v>812</v>
      </c>
      <c r="I22" s="6">
        <f t="shared" si="1"/>
        <v>588</v>
      </c>
      <c r="J22" s="6">
        <f t="shared" si="2"/>
        <v>224</v>
      </c>
      <c r="K22" s="6">
        <f t="shared" si="3"/>
        <v>84</v>
      </c>
      <c r="L22" s="6">
        <f t="shared" si="4"/>
        <v>56</v>
      </c>
      <c r="M22" s="6">
        <f t="shared" si="5"/>
        <v>28</v>
      </c>
      <c r="N22" s="6">
        <f t="shared" si="6"/>
        <v>308</v>
      </c>
      <c r="O22" s="6">
        <f t="shared" si="7"/>
        <v>252</v>
      </c>
      <c r="P22" s="6">
        <f t="shared" si="8"/>
        <v>56</v>
      </c>
      <c r="Q22" s="6">
        <f t="shared" si="9"/>
        <v>14</v>
      </c>
      <c r="R22" s="6">
        <f t="shared" si="10"/>
        <v>14</v>
      </c>
      <c r="S22" s="6">
        <f t="shared" si="11"/>
        <v>924</v>
      </c>
      <c r="T22" s="6">
        <f t="shared" si="12"/>
        <v>308</v>
      </c>
    </row>
    <row r="23" spans="1:20" ht="20.100000000000001" customHeight="1" x14ac:dyDescent="0.15">
      <c r="A23" s="6">
        <v>19</v>
      </c>
      <c r="B23" s="6" t="s">
        <v>91</v>
      </c>
      <c r="C23" s="6" t="s">
        <v>115</v>
      </c>
      <c r="D23" s="6" t="s">
        <v>30</v>
      </c>
      <c r="E23" s="6" t="s">
        <v>47</v>
      </c>
      <c r="F23" s="6" t="s">
        <v>54</v>
      </c>
      <c r="G23" s="6">
        <v>2600</v>
      </c>
      <c r="H23" s="6">
        <f t="shared" si="0"/>
        <v>754</v>
      </c>
      <c r="I23" s="6">
        <f t="shared" si="1"/>
        <v>546</v>
      </c>
      <c r="J23" s="6">
        <f t="shared" si="2"/>
        <v>208</v>
      </c>
      <c r="K23" s="6">
        <f t="shared" si="3"/>
        <v>78</v>
      </c>
      <c r="L23" s="6">
        <f t="shared" si="4"/>
        <v>52</v>
      </c>
      <c r="M23" s="6">
        <f t="shared" si="5"/>
        <v>26</v>
      </c>
      <c r="N23" s="6">
        <f t="shared" si="6"/>
        <v>286</v>
      </c>
      <c r="O23" s="6">
        <f t="shared" si="7"/>
        <v>234</v>
      </c>
      <c r="P23" s="6">
        <f t="shared" si="8"/>
        <v>52</v>
      </c>
      <c r="Q23" s="6">
        <f t="shared" si="9"/>
        <v>13</v>
      </c>
      <c r="R23" s="6">
        <f t="shared" si="10"/>
        <v>13</v>
      </c>
      <c r="S23" s="6">
        <f t="shared" si="11"/>
        <v>858</v>
      </c>
      <c r="T23" s="6">
        <f t="shared" si="12"/>
        <v>286</v>
      </c>
    </row>
    <row r="24" spans="1:20" ht="20.100000000000001" customHeight="1" x14ac:dyDescent="0.15">
      <c r="A24" s="6">
        <v>20</v>
      </c>
      <c r="B24" s="6" t="s">
        <v>92</v>
      </c>
      <c r="C24" s="6" t="s">
        <v>116</v>
      </c>
      <c r="D24" s="6" t="s">
        <v>31</v>
      </c>
      <c r="E24" s="6" t="s">
        <v>41</v>
      </c>
      <c r="F24" s="6" t="s">
        <v>54</v>
      </c>
      <c r="G24" s="6">
        <v>3200</v>
      </c>
      <c r="H24" s="6">
        <f t="shared" si="0"/>
        <v>928</v>
      </c>
      <c r="I24" s="6">
        <f t="shared" si="1"/>
        <v>672</v>
      </c>
      <c r="J24" s="6">
        <f t="shared" si="2"/>
        <v>256</v>
      </c>
      <c r="K24" s="6">
        <f t="shared" si="3"/>
        <v>96</v>
      </c>
      <c r="L24" s="6">
        <f t="shared" si="4"/>
        <v>64</v>
      </c>
      <c r="M24" s="6">
        <f t="shared" si="5"/>
        <v>32</v>
      </c>
      <c r="N24" s="6">
        <f t="shared" si="6"/>
        <v>352</v>
      </c>
      <c r="O24" s="6">
        <f t="shared" si="7"/>
        <v>288</v>
      </c>
      <c r="P24" s="6">
        <f t="shared" si="8"/>
        <v>64</v>
      </c>
      <c r="Q24" s="6">
        <f t="shared" si="9"/>
        <v>16</v>
      </c>
      <c r="R24" s="6">
        <f t="shared" si="10"/>
        <v>16</v>
      </c>
      <c r="S24" s="6">
        <f t="shared" si="11"/>
        <v>1056</v>
      </c>
      <c r="T24" s="6">
        <f t="shared" si="12"/>
        <v>352</v>
      </c>
    </row>
    <row r="25" spans="1:20" ht="20.100000000000001" customHeight="1" x14ac:dyDescent="0.15">
      <c r="A25" s="6">
        <v>21</v>
      </c>
      <c r="B25" s="6" t="s">
        <v>93</v>
      </c>
      <c r="C25" s="6" t="s">
        <v>117</v>
      </c>
      <c r="D25" s="6" t="s">
        <v>32</v>
      </c>
      <c r="E25" s="6" t="s">
        <v>43</v>
      </c>
      <c r="F25" s="6" t="s">
        <v>54</v>
      </c>
      <c r="G25" s="6">
        <v>2400</v>
      </c>
      <c r="H25" s="6">
        <f t="shared" si="0"/>
        <v>696</v>
      </c>
      <c r="I25" s="6">
        <f t="shared" si="1"/>
        <v>504</v>
      </c>
      <c r="J25" s="6">
        <f t="shared" si="2"/>
        <v>192</v>
      </c>
      <c r="K25" s="6">
        <f t="shared" si="3"/>
        <v>72</v>
      </c>
      <c r="L25" s="6">
        <f t="shared" si="4"/>
        <v>48</v>
      </c>
      <c r="M25" s="6">
        <f t="shared" si="5"/>
        <v>24</v>
      </c>
      <c r="N25" s="6">
        <f t="shared" si="6"/>
        <v>264</v>
      </c>
      <c r="O25" s="6">
        <f t="shared" si="7"/>
        <v>216</v>
      </c>
      <c r="P25" s="6">
        <f t="shared" si="8"/>
        <v>48</v>
      </c>
      <c r="Q25" s="6">
        <f t="shared" si="9"/>
        <v>12</v>
      </c>
      <c r="R25" s="6">
        <f t="shared" si="10"/>
        <v>12</v>
      </c>
      <c r="S25" s="6">
        <f t="shared" si="11"/>
        <v>792</v>
      </c>
      <c r="T25" s="6">
        <f t="shared" si="12"/>
        <v>264</v>
      </c>
    </row>
    <row r="26" spans="1:20" ht="20.100000000000001" customHeight="1" x14ac:dyDescent="0.15">
      <c r="A26" s="6">
        <v>22</v>
      </c>
      <c r="B26" s="6" t="s">
        <v>94</v>
      </c>
      <c r="C26" s="6" t="s">
        <v>118</v>
      </c>
      <c r="D26" s="6" t="s">
        <v>33</v>
      </c>
      <c r="E26" s="6" t="s">
        <v>51</v>
      </c>
      <c r="F26" s="6" t="s">
        <v>55</v>
      </c>
      <c r="G26" s="6">
        <v>2800</v>
      </c>
      <c r="H26" s="6">
        <f t="shared" si="0"/>
        <v>812</v>
      </c>
      <c r="I26" s="6">
        <f t="shared" si="1"/>
        <v>588</v>
      </c>
      <c r="J26" s="6">
        <f t="shared" si="2"/>
        <v>224</v>
      </c>
      <c r="K26" s="6">
        <f t="shared" si="3"/>
        <v>84</v>
      </c>
      <c r="L26" s="6">
        <f t="shared" si="4"/>
        <v>56</v>
      </c>
      <c r="M26" s="6">
        <f t="shared" si="5"/>
        <v>28</v>
      </c>
      <c r="N26" s="6">
        <f t="shared" si="6"/>
        <v>308</v>
      </c>
      <c r="O26" s="6">
        <f t="shared" si="7"/>
        <v>252</v>
      </c>
      <c r="P26" s="6">
        <f t="shared" si="8"/>
        <v>56</v>
      </c>
      <c r="Q26" s="6">
        <f t="shared" si="9"/>
        <v>14</v>
      </c>
      <c r="R26" s="6">
        <f t="shared" si="10"/>
        <v>14</v>
      </c>
      <c r="S26" s="6">
        <f t="shared" si="11"/>
        <v>924</v>
      </c>
      <c r="T26" s="6">
        <f t="shared" si="12"/>
        <v>308</v>
      </c>
    </row>
    <row r="27" spans="1:20" ht="20.100000000000001" customHeight="1" x14ac:dyDescent="0.15">
      <c r="A27" s="6">
        <v>23</v>
      </c>
      <c r="B27" s="6" t="s">
        <v>95</v>
      </c>
      <c r="C27" s="6" t="s">
        <v>119</v>
      </c>
      <c r="D27" s="6" t="s">
        <v>34</v>
      </c>
      <c r="E27" s="6" t="s">
        <v>51</v>
      </c>
      <c r="F27" s="6" t="s">
        <v>56</v>
      </c>
      <c r="G27" s="6">
        <v>3200</v>
      </c>
      <c r="H27" s="6">
        <f t="shared" si="0"/>
        <v>928</v>
      </c>
      <c r="I27" s="6">
        <f t="shared" si="1"/>
        <v>672</v>
      </c>
      <c r="J27" s="6">
        <f t="shared" si="2"/>
        <v>256</v>
      </c>
      <c r="K27" s="6">
        <f t="shared" si="3"/>
        <v>96</v>
      </c>
      <c r="L27" s="6">
        <f t="shared" si="4"/>
        <v>64</v>
      </c>
      <c r="M27" s="6">
        <f t="shared" si="5"/>
        <v>32</v>
      </c>
      <c r="N27" s="6">
        <f t="shared" si="6"/>
        <v>352</v>
      </c>
      <c r="O27" s="6">
        <f t="shared" si="7"/>
        <v>288</v>
      </c>
      <c r="P27" s="6">
        <f t="shared" si="8"/>
        <v>64</v>
      </c>
      <c r="Q27" s="6">
        <f t="shared" si="9"/>
        <v>16</v>
      </c>
      <c r="R27" s="6">
        <f t="shared" si="10"/>
        <v>16</v>
      </c>
      <c r="S27" s="6">
        <f t="shared" si="11"/>
        <v>1056</v>
      </c>
      <c r="T27" s="6">
        <f t="shared" si="12"/>
        <v>352</v>
      </c>
    </row>
    <row r="28" spans="1:20" ht="20.100000000000001" customHeight="1" x14ac:dyDescent="0.15">
      <c r="A28" s="6">
        <v>24</v>
      </c>
      <c r="B28" s="6" t="s">
        <v>96</v>
      </c>
      <c r="C28" s="6" t="s">
        <v>120</v>
      </c>
      <c r="D28" s="6" t="s">
        <v>35</v>
      </c>
      <c r="E28" s="6" t="s">
        <v>49</v>
      </c>
      <c r="F28" s="6" t="s">
        <v>56</v>
      </c>
      <c r="G28" s="6">
        <v>2100</v>
      </c>
      <c r="H28" s="6">
        <f t="shared" si="0"/>
        <v>609</v>
      </c>
      <c r="I28" s="6">
        <f t="shared" si="1"/>
        <v>441</v>
      </c>
      <c r="J28" s="6">
        <f t="shared" si="2"/>
        <v>168</v>
      </c>
      <c r="K28" s="6">
        <f t="shared" si="3"/>
        <v>63</v>
      </c>
      <c r="L28" s="6">
        <f t="shared" si="4"/>
        <v>42</v>
      </c>
      <c r="M28" s="6">
        <f t="shared" si="5"/>
        <v>21</v>
      </c>
      <c r="N28" s="6">
        <f t="shared" si="6"/>
        <v>231</v>
      </c>
      <c r="O28" s="6">
        <f t="shared" si="7"/>
        <v>189</v>
      </c>
      <c r="P28" s="6">
        <f t="shared" si="8"/>
        <v>42</v>
      </c>
      <c r="Q28" s="6">
        <f t="shared" si="9"/>
        <v>10.5</v>
      </c>
      <c r="R28" s="6">
        <f t="shared" si="10"/>
        <v>10.5</v>
      </c>
      <c r="S28" s="6">
        <f t="shared" si="11"/>
        <v>693</v>
      </c>
      <c r="T28" s="6">
        <f t="shared" si="12"/>
        <v>231</v>
      </c>
    </row>
  </sheetData>
  <customSheetViews>
    <customSheetView guid="{F774118A-3CA8-4D51-B498-B67CE7794D17}" scale="90" topLeftCell="F16">
      <selection activeCell="P4" sqref="P4"/>
      <pageMargins left="0.7" right="0.7" top="0.75" bottom="0.75" header="0.3" footer="0.3"/>
    </customSheetView>
    <customSheetView guid="{C419BF68-3753-4E3B-AB84-3CF1ED84947C}" topLeftCell="B4">
      <selection activeCell="W24" sqref="W24"/>
      <pageMargins left="0.7" right="0.7" top="0.75" bottom="0.75" header="0.3" footer="0.3"/>
    </customSheetView>
  </customSheetViews>
  <mergeCells count="14">
    <mergeCell ref="S3:T3"/>
    <mergeCell ref="A1:T1"/>
    <mergeCell ref="G3:G4"/>
    <mergeCell ref="H3:J3"/>
    <mergeCell ref="K3:M3"/>
    <mergeCell ref="N3:P3"/>
    <mergeCell ref="Q3:Q4"/>
    <mergeCell ref="R3:R4"/>
    <mergeCell ref="A3:A4"/>
    <mergeCell ref="B3:B4"/>
    <mergeCell ref="C3:C4"/>
    <mergeCell ref="D3:D4"/>
    <mergeCell ref="E3:E4"/>
    <mergeCell ref="F3:F4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F7" sqref="F7"/>
    </sheetView>
  </sheetViews>
  <sheetFormatPr defaultRowHeight="13.5" x14ac:dyDescent="0.15"/>
  <cols>
    <col min="1" max="1" width="11" bestFit="1" customWidth="1"/>
    <col min="2" max="3" width="14.125" bestFit="1" customWidth="1"/>
  </cols>
  <sheetData>
    <row r="1" spans="1:4" ht="30.75" x14ac:dyDescent="0.15">
      <c r="A1" s="3" t="s">
        <v>57</v>
      </c>
      <c r="B1" s="3"/>
      <c r="C1" s="3"/>
      <c r="D1" s="3"/>
    </row>
    <row r="2" spans="1:4" ht="20.100000000000001" customHeight="1" x14ac:dyDescent="0.15">
      <c r="A2" s="10" t="s">
        <v>58</v>
      </c>
      <c r="B2" s="10" t="s">
        <v>59</v>
      </c>
      <c r="C2" s="10" t="s">
        <v>60</v>
      </c>
      <c r="D2" s="10" t="s">
        <v>61</v>
      </c>
    </row>
    <row r="3" spans="1:4" ht="20.100000000000001" customHeight="1" x14ac:dyDescent="0.15">
      <c r="A3" s="6" t="s">
        <v>62</v>
      </c>
      <c r="B3" s="11">
        <v>0.21</v>
      </c>
      <c r="C3" s="11">
        <v>0.08</v>
      </c>
      <c r="D3" s="6">
        <v>0</v>
      </c>
    </row>
    <row r="4" spans="1:4" ht="20.100000000000001" customHeight="1" x14ac:dyDescent="0.15">
      <c r="A4" s="6" t="s">
        <v>63</v>
      </c>
      <c r="B4" s="11">
        <v>0.09</v>
      </c>
      <c r="C4" s="11">
        <v>0.02</v>
      </c>
      <c r="D4" s="6">
        <v>10</v>
      </c>
    </row>
    <row r="5" spans="1:4" ht="20.100000000000001" customHeight="1" x14ac:dyDescent="0.15">
      <c r="A5" s="6" t="s">
        <v>64</v>
      </c>
      <c r="B5" s="11">
        <v>0.02</v>
      </c>
      <c r="C5" s="11">
        <v>0.01</v>
      </c>
      <c r="D5" s="6">
        <v>0</v>
      </c>
    </row>
    <row r="6" spans="1:4" ht="20.100000000000001" customHeight="1" x14ac:dyDescent="0.15">
      <c r="A6" s="6" t="s">
        <v>65</v>
      </c>
      <c r="B6" s="12">
        <v>5.0000000000000001E-3</v>
      </c>
      <c r="C6" s="11">
        <v>0</v>
      </c>
      <c r="D6" s="6">
        <v>0</v>
      </c>
    </row>
    <row r="7" spans="1:4" ht="20.100000000000001" customHeight="1" x14ac:dyDescent="0.15">
      <c r="A7" s="6" t="s">
        <v>66</v>
      </c>
      <c r="B7" s="12">
        <v>8.0000000000000002E-3</v>
      </c>
      <c r="C7" s="11">
        <v>0</v>
      </c>
      <c r="D7" s="6">
        <v>0</v>
      </c>
    </row>
  </sheetData>
  <customSheetViews>
    <customSheetView guid="{F774118A-3CA8-4D51-B498-B67CE7794D17}">
      <selection activeCell="F7" sqref="F7"/>
      <pageMargins left="0.7" right="0.7" top="0.75" bottom="0.75" header="0.3" footer="0.3"/>
    </customSheetView>
    <customSheetView guid="{C419BF68-3753-4E3B-AB84-3CF1ED84947C}">
      <selection activeCell="E15" sqref="E15"/>
      <pageMargins left="0.7" right="0.7" top="0.75" bottom="0.75" header="0.3" footer="0.3"/>
    </customSheetView>
  </customSheetViews>
  <mergeCells count="1">
    <mergeCell ref="A1:D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customSheetViews>
    <customSheetView guid="{F774118A-3CA8-4D51-B498-B67CE7794D17}">
      <pageMargins left="0.7" right="0.7" top="0.75" bottom="0.75" header="0.3" footer="0.3"/>
    </customSheetView>
    <customSheetView guid="{C419BF68-3753-4E3B-AB84-3CF1ED84947C}">
      <pageMargins left="0.7" right="0.7" top="0.75" bottom="0.75" header="0.3" footer="0.3"/>
    </customSheetView>
  </customSheetView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保险人员申请表</vt:lpstr>
      <vt:lpstr>保险费用交纳表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</cp:lastModifiedBy>
  <dcterms:created xsi:type="dcterms:W3CDTF">2011-12-26T07:03:18Z</dcterms:created>
  <dcterms:modified xsi:type="dcterms:W3CDTF">2012-09-03T03:28:30Z</dcterms:modified>
</cp:coreProperties>
</file>