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720" windowHeight="12045" activeTab="1"/>
  </bookViews>
  <sheets>
    <sheet name="员工出勤统计表" sheetId="3" r:id="rId1"/>
    <sheet name="出勤查询表" sheetId="2" r:id="rId2"/>
  </sheets>
  <calcPr calcId="145621"/>
</workbook>
</file>

<file path=xl/calcChain.xml><?xml version="1.0" encoding="utf-8"?>
<calcChain xmlns="http://schemas.openxmlformats.org/spreadsheetml/2006/main">
  <c r="C7" i="2" l="1"/>
  <c r="E7" i="2"/>
  <c r="E6" i="2"/>
  <c r="C6" i="2"/>
  <c r="E11" i="2"/>
  <c r="C11" i="2"/>
  <c r="E10" i="2"/>
  <c r="C10" i="2"/>
  <c r="E9" i="2"/>
  <c r="C9" i="2"/>
  <c r="C8" i="2"/>
  <c r="E8" i="2"/>
  <c r="Q1" i="3"/>
  <c r="AR33" i="3" l="1"/>
  <c r="AQ33" i="3"/>
  <c r="AP33" i="3"/>
  <c r="AO33" i="3"/>
  <c r="AN33" i="3"/>
  <c r="AM33" i="3"/>
  <c r="AL33" i="3"/>
  <c r="AK33" i="3"/>
  <c r="AJ33" i="3"/>
  <c r="AI33" i="3"/>
  <c r="AS33" i="3" s="1"/>
  <c r="AT33" i="3" s="1"/>
  <c r="AR32" i="3"/>
  <c r="AQ32" i="3"/>
  <c r="AP32" i="3"/>
  <c r="AO32" i="3"/>
  <c r="AN32" i="3"/>
  <c r="AM32" i="3"/>
  <c r="AL32" i="3"/>
  <c r="AK32" i="3"/>
  <c r="AJ32" i="3"/>
  <c r="AI32" i="3"/>
  <c r="AS32" i="3" s="1"/>
  <c r="AT32" i="3" s="1"/>
  <c r="AR31" i="3"/>
  <c r="AQ31" i="3"/>
  <c r="AP31" i="3"/>
  <c r="AO31" i="3"/>
  <c r="AN31" i="3"/>
  <c r="AM31" i="3"/>
  <c r="AL31" i="3"/>
  <c r="AK31" i="3"/>
  <c r="AJ31" i="3"/>
  <c r="AI31" i="3"/>
  <c r="AS31" i="3" s="1"/>
  <c r="AT31" i="3" s="1"/>
  <c r="AR30" i="3"/>
  <c r="AQ30" i="3"/>
  <c r="AP30" i="3"/>
  <c r="AO30" i="3"/>
  <c r="AN30" i="3"/>
  <c r="AM30" i="3"/>
  <c r="AL30" i="3"/>
  <c r="AK30" i="3"/>
  <c r="AJ30" i="3"/>
  <c r="AI30" i="3"/>
  <c r="AS30" i="3" s="1"/>
  <c r="AT30" i="3" s="1"/>
  <c r="AR29" i="3"/>
  <c r="AQ29" i="3"/>
  <c r="AP29" i="3"/>
  <c r="AO29" i="3"/>
  <c r="AN29" i="3"/>
  <c r="AM29" i="3"/>
  <c r="AL29" i="3"/>
  <c r="AK29" i="3"/>
  <c r="AJ29" i="3"/>
  <c r="AI29" i="3"/>
  <c r="AS29" i="3" s="1"/>
  <c r="AT29" i="3" s="1"/>
  <c r="AR28" i="3"/>
  <c r="AQ28" i="3"/>
  <c r="AP28" i="3"/>
  <c r="AO28" i="3"/>
  <c r="AN28" i="3"/>
  <c r="AM28" i="3"/>
  <c r="AL28" i="3"/>
  <c r="AK28" i="3"/>
  <c r="AJ28" i="3"/>
  <c r="AI28" i="3"/>
  <c r="AS28" i="3" s="1"/>
  <c r="AT28" i="3" s="1"/>
  <c r="AR27" i="3"/>
  <c r="AQ27" i="3"/>
  <c r="AP27" i="3"/>
  <c r="AO27" i="3"/>
  <c r="AN27" i="3"/>
  <c r="AM27" i="3"/>
  <c r="AL27" i="3"/>
  <c r="AK27" i="3"/>
  <c r="AJ27" i="3"/>
  <c r="AI27" i="3"/>
  <c r="AS27" i="3" s="1"/>
  <c r="AT27" i="3" s="1"/>
  <c r="AR26" i="3"/>
  <c r="AQ26" i="3"/>
  <c r="AP26" i="3"/>
  <c r="AO26" i="3"/>
  <c r="AN26" i="3"/>
  <c r="AM26" i="3"/>
  <c r="AL26" i="3"/>
  <c r="AK26" i="3"/>
  <c r="AJ26" i="3"/>
  <c r="AI26" i="3"/>
  <c r="AS26" i="3" s="1"/>
  <c r="AT26" i="3" s="1"/>
  <c r="AR25" i="3"/>
  <c r="AQ25" i="3"/>
  <c r="AP25" i="3"/>
  <c r="AO25" i="3"/>
  <c r="AN25" i="3"/>
  <c r="AM25" i="3"/>
  <c r="AL25" i="3"/>
  <c r="AK25" i="3"/>
  <c r="AJ25" i="3"/>
  <c r="AI25" i="3"/>
  <c r="AS25" i="3" s="1"/>
  <c r="AT25" i="3" s="1"/>
  <c r="AR24" i="3"/>
  <c r="AQ24" i="3"/>
  <c r="AP24" i="3"/>
  <c r="AO24" i="3"/>
  <c r="AN24" i="3"/>
  <c r="AM24" i="3"/>
  <c r="AL24" i="3"/>
  <c r="AK24" i="3"/>
  <c r="AJ24" i="3"/>
  <c r="AI24" i="3"/>
  <c r="AS24" i="3" s="1"/>
  <c r="AT24" i="3" s="1"/>
  <c r="AR23" i="3"/>
  <c r="AQ23" i="3"/>
  <c r="AP23" i="3"/>
  <c r="AO23" i="3"/>
  <c r="AN23" i="3"/>
  <c r="AM23" i="3"/>
  <c r="AL23" i="3"/>
  <c r="AK23" i="3"/>
  <c r="AJ23" i="3"/>
  <c r="AI23" i="3"/>
  <c r="AS23" i="3" s="1"/>
  <c r="AT23" i="3" s="1"/>
  <c r="AR22" i="3"/>
  <c r="AQ22" i="3"/>
  <c r="AP22" i="3"/>
  <c r="AO22" i="3"/>
  <c r="AN22" i="3"/>
  <c r="AM22" i="3"/>
  <c r="AL22" i="3"/>
  <c r="AK22" i="3"/>
  <c r="AJ22" i="3"/>
  <c r="AI22" i="3"/>
  <c r="AS22" i="3" s="1"/>
  <c r="AT22" i="3" s="1"/>
  <c r="AR21" i="3"/>
  <c r="AQ21" i="3"/>
  <c r="AP21" i="3"/>
  <c r="AO21" i="3"/>
  <c r="AN21" i="3"/>
  <c r="AM21" i="3"/>
  <c r="AL21" i="3"/>
  <c r="AK21" i="3"/>
  <c r="AJ21" i="3"/>
  <c r="AI21" i="3"/>
  <c r="AS21" i="3" s="1"/>
  <c r="AT21" i="3" s="1"/>
  <c r="AR20" i="3"/>
  <c r="AQ20" i="3"/>
  <c r="AP20" i="3"/>
  <c r="AO20" i="3"/>
  <c r="AN20" i="3"/>
  <c r="AM20" i="3"/>
  <c r="AL20" i="3"/>
  <c r="AK20" i="3"/>
  <c r="AJ20" i="3"/>
  <c r="AI20" i="3"/>
  <c r="AS20" i="3" s="1"/>
  <c r="AT20" i="3" s="1"/>
  <c r="AR19" i="3"/>
  <c r="AQ19" i="3"/>
  <c r="AP19" i="3"/>
  <c r="AO19" i="3"/>
  <c r="AN19" i="3"/>
  <c r="AM19" i="3"/>
  <c r="AL19" i="3"/>
  <c r="AK19" i="3"/>
  <c r="AJ19" i="3"/>
  <c r="AI19" i="3"/>
  <c r="AS19" i="3" s="1"/>
  <c r="AT19" i="3" s="1"/>
  <c r="AR18" i="3"/>
  <c r="AQ18" i="3"/>
  <c r="AP18" i="3"/>
  <c r="AO18" i="3"/>
  <c r="AN18" i="3"/>
  <c r="AM18" i="3"/>
  <c r="AL18" i="3"/>
  <c r="AK18" i="3"/>
  <c r="AJ18" i="3"/>
  <c r="AI18" i="3"/>
  <c r="AS18" i="3" s="1"/>
  <c r="AT18" i="3" s="1"/>
  <c r="AR17" i="3"/>
  <c r="AQ17" i="3"/>
  <c r="AP17" i="3"/>
  <c r="AO17" i="3"/>
  <c r="AN17" i="3"/>
  <c r="AM17" i="3"/>
  <c r="AL17" i="3"/>
  <c r="AK17" i="3"/>
  <c r="AJ17" i="3"/>
  <c r="AI17" i="3"/>
  <c r="AS17" i="3" s="1"/>
  <c r="AT17" i="3" s="1"/>
  <c r="AR16" i="3"/>
  <c r="AQ16" i="3"/>
  <c r="AP16" i="3"/>
  <c r="AO16" i="3"/>
  <c r="AN16" i="3"/>
  <c r="AM16" i="3"/>
  <c r="AL16" i="3"/>
  <c r="AK16" i="3"/>
  <c r="AJ16" i="3"/>
  <c r="AI16" i="3"/>
  <c r="AS16" i="3" s="1"/>
  <c r="AT16" i="3" s="1"/>
  <c r="AR15" i="3"/>
  <c r="AQ15" i="3"/>
  <c r="AP15" i="3"/>
  <c r="AO15" i="3"/>
  <c r="AN15" i="3"/>
  <c r="AM15" i="3"/>
  <c r="AL15" i="3"/>
  <c r="AK15" i="3"/>
  <c r="AJ15" i="3"/>
  <c r="AI15" i="3"/>
  <c r="AS15" i="3" s="1"/>
  <c r="AT15" i="3" s="1"/>
  <c r="AR14" i="3"/>
  <c r="AQ14" i="3"/>
  <c r="AP14" i="3"/>
  <c r="AO14" i="3"/>
  <c r="AN14" i="3"/>
  <c r="AM14" i="3"/>
  <c r="AL14" i="3"/>
  <c r="AK14" i="3"/>
  <c r="AJ14" i="3"/>
  <c r="AI14" i="3"/>
  <c r="AS14" i="3" s="1"/>
  <c r="AT14" i="3" s="1"/>
  <c r="AR13" i="3"/>
  <c r="AQ13" i="3"/>
  <c r="AP13" i="3"/>
  <c r="AO13" i="3"/>
  <c r="AN13" i="3"/>
  <c r="AM13" i="3"/>
  <c r="AL13" i="3"/>
  <c r="AK13" i="3"/>
  <c r="AJ13" i="3"/>
  <c r="AI13" i="3"/>
  <c r="AS13" i="3" s="1"/>
  <c r="AT13" i="3" s="1"/>
  <c r="AR12" i="3"/>
  <c r="AQ12" i="3"/>
  <c r="AP12" i="3"/>
  <c r="AO12" i="3"/>
  <c r="AN12" i="3"/>
  <c r="AM12" i="3"/>
  <c r="AL12" i="3"/>
  <c r="AK12" i="3"/>
  <c r="AJ12" i="3"/>
  <c r="AI12" i="3"/>
  <c r="AS12" i="3" s="1"/>
  <c r="AT12" i="3" s="1"/>
  <c r="AR11" i="3"/>
  <c r="AQ11" i="3"/>
  <c r="AP11" i="3"/>
  <c r="AO11" i="3"/>
  <c r="AN11" i="3"/>
  <c r="AM11" i="3"/>
  <c r="AL11" i="3"/>
  <c r="AK11" i="3"/>
  <c r="AJ11" i="3"/>
  <c r="AI11" i="3"/>
  <c r="AS11" i="3" s="1"/>
  <c r="AT11" i="3" s="1"/>
  <c r="AR10" i="3"/>
  <c r="AQ10" i="3"/>
  <c r="AP10" i="3"/>
  <c r="AO10" i="3"/>
  <c r="AN10" i="3"/>
  <c r="AM10" i="3"/>
  <c r="AL10" i="3"/>
  <c r="AK10" i="3"/>
  <c r="AJ10" i="3"/>
  <c r="AI10" i="3"/>
  <c r="AS10" i="3" s="1"/>
  <c r="AT10" i="3" s="1"/>
  <c r="AR9" i="3"/>
  <c r="AQ9" i="3"/>
  <c r="AP9" i="3"/>
  <c r="AO9" i="3"/>
  <c r="AN9" i="3"/>
  <c r="AM9" i="3"/>
  <c r="AL9" i="3"/>
  <c r="AK9" i="3"/>
  <c r="AJ9" i="3"/>
  <c r="AI9" i="3"/>
  <c r="AS9" i="3" s="1"/>
  <c r="AT9" i="3" s="1"/>
  <c r="AR8" i="3"/>
  <c r="AQ8" i="3"/>
  <c r="AP8" i="3"/>
  <c r="AO8" i="3"/>
  <c r="AN8" i="3"/>
  <c r="AM8" i="3"/>
  <c r="AL8" i="3"/>
  <c r="AK8" i="3"/>
  <c r="AJ8" i="3"/>
  <c r="AI8" i="3"/>
  <c r="AS8" i="3" s="1"/>
  <c r="AT8" i="3" s="1"/>
  <c r="AR7" i="3"/>
  <c r="AQ7" i="3"/>
  <c r="AP7" i="3"/>
  <c r="AO7" i="3"/>
  <c r="AN7" i="3"/>
  <c r="AM7" i="3"/>
  <c r="AL7" i="3"/>
  <c r="AK7" i="3"/>
  <c r="AJ7" i="3"/>
  <c r="AI7" i="3"/>
  <c r="AS7" i="3" s="1"/>
  <c r="AT7" i="3" s="1"/>
  <c r="AR6" i="3"/>
  <c r="AQ6" i="3"/>
  <c r="AP6" i="3"/>
  <c r="AO6" i="3"/>
  <c r="AN6" i="3"/>
  <c r="AM6" i="3"/>
  <c r="AL6" i="3"/>
  <c r="AK6" i="3"/>
  <c r="AJ6" i="3"/>
  <c r="AI6" i="3"/>
  <c r="AS6" i="3" s="1"/>
  <c r="AT6" i="3" s="1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A2" i="3"/>
</calcChain>
</file>

<file path=xl/sharedStrings.xml><?xml version="1.0" encoding="utf-8"?>
<sst xmlns="http://schemas.openxmlformats.org/spreadsheetml/2006/main" count="691" uniqueCount="112">
  <si>
    <t>员工出勤查询表</t>
    <phoneticPr fontId="2" type="noConversion"/>
  </si>
  <si>
    <t>员工姓名</t>
    <phoneticPr fontId="2" type="noConversion"/>
  </si>
  <si>
    <t>应到天数</t>
    <phoneticPr fontId="2" type="noConversion"/>
  </si>
  <si>
    <t>实到天数</t>
    <phoneticPr fontId="2" type="noConversion"/>
  </si>
  <si>
    <t>HY001</t>
  </si>
  <si>
    <t>张云</t>
  </si>
  <si>
    <t>综合部</t>
  </si>
  <si>
    <t>√</t>
  </si>
  <si>
    <t>病</t>
  </si>
  <si>
    <t>HY002</t>
  </si>
  <si>
    <t>蔡静</t>
  </si>
  <si>
    <t>生产部</t>
  </si>
  <si>
    <t>差</t>
  </si>
  <si>
    <t>迟1</t>
  </si>
  <si>
    <t>HY003</t>
  </si>
  <si>
    <t>陈媛</t>
  </si>
  <si>
    <t>HY004</t>
  </si>
  <si>
    <t>王密</t>
  </si>
  <si>
    <t>事</t>
  </si>
  <si>
    <t>HY005</t>
  </si>
  <si>
    <t>吕芬芬</t>
  </si>
  <si>
    <t>HY006</t>
  </si>
  <si>
    <t>路高泽</t>
  </si>
  <si>
    <t>HY007</t>
  </si>
  <si>
    <t>陈山</t>
  </si>
  <si>
    <t>销售部</t>
  </si>
  <si>
    <t>迟2</t>
  </si>
  <si>
    <t>HY008</t>
  </si>
  <si>
    <t>廖晓</t>
  </si>
  <si>
    <t>HY009</t>
  </si>
  <si>
    <t>张丽君</t>
  </si>
  <si>
    <t>HY010</t>
  </si>
  <si>
    <t>吴华波</t>
  </si>
  <si>
    <t>HY011</t>
  </si>
  <si>
    <t>黄孝铭</t>
  </si>
  <si>
    <t>HY012</t>
  </si>
  <si>
    <t>丁锐</t>
  </si>
  <si>
    <t>HY013</t>
  </si>
  <si>
    <t>庄霞</t>
  </si>
  <si>
    <t>HY014</t>
  </si>
  <si>
    <t>黄鹂</t>
  </si>
  <si>
    <t>HY015</t>
  </si>
  <si>
    <t>侯娟娟</t>
  </si>
  <si>
    <t>HY016</t>
  </si>
  <si>
    <t>王福鑫</t>
  </si>
  <si>
    <t>HY017</t>
  </si>
  <si>
    <t>王琪</t>
  </si>
  <si>
    <t>HY018</t>
  </si>
  <si>
    <t>陈潇</t>
  </si>
  <si>
    <t>HY019</t>
  </si>
  <si>
    <t>杨浪</t>
  </si>
  <si>
    <t>HY020</t>
  </si>
  <si>
    <t>张点点</t>
  </si>
  <si>
    <t>HY021</t>
  </si>
  <si>
    <t>于青青</t>
  </si>
  <si>
    <t>财务部</t>
  </si>
  <si>
    <t>HY022</t>
  </si>
  <si>
    <t>邓兰兰</t>
  </si>
  <si>
    <t>HY023</t>
  </si>
  <si>
    <t>罗羽</t>
  </si>
  <si>
    <t>HY024</t>
  </si>
  <si>
    <t>杨宽</t>
  </si>
  <si>
    <t>迟3</t>
  </si>
  <si>
    <t>HY025</t>
  </si>
  <si>
    <t>金鑫</t>
  </si>
  <si>
    <t>HY026</t>
  </si>
  <si>
    <t>刘猛</t>
  </si>
  <si>
    <t>HY027</t>
  </si>
  <si>
    <t>郑淑娟</t>
  </si>
  <si>
    <t>HY028</t>
  </si>
  <si>
    <t>钟菲菲</t>
  </si>
  <si>
    <t>选择年月</t>
    <phoneticPr fontId="2" type="noConversion"/>
  </si>
  <si>
    <t>年</t>
    <phoneticPr fontId="2" type="noConversion"/>
  </si>
  <si>
    <t>月</t>
    <phoneticPr fontId="2" type="noConversion"/>
  </si>
  <si>
    <t>本月应出勤天数</t>
    <phoneticPr fontId="2" type="noConversion"/>
  </si>
  <si>
    <t>基本信息</t>
    <phoneticPr fontId="2" type="noConversion"/>
  </si>
  <si>
    <t>考勤区</t>
    <phoneticPr fontId="2" type="noConversion"/>
  </si>
  <si>
    <t>统计分析区</t>
    <phoneticPr fontId="2" type="noConversion"/>
  </si>
  <si>
    <t>编号</t>
    <phoneticPr fontId="2" type="noConversion"/>
  </si>
  <si>
    <t>姓名</t>
    <phoneticPr fontId="2" type="noConversion"/>
  </si>
  <si>
    <t>所属部门</t>
    <phoneticPr fontId="2" type="noConversion"/>
  </si>
  <si>
    <t>出勤</t>
    <phoneticPr fontId="13" type="noConversion"/>
  </si>
  <si>
    <t>出差</t>
    <phoneticPr fontId="13" type="noConversion"/>
  </si>
  <si>
    <t>事假（天）</t>
    <phoneticPr fontId="2" type="noConversion"/>
  </si>
  <si>
    <t>病假（天）</t>
    <phoneticPr fontId="2" type="noConversion"/>
  </si>
  <si>
    <t>矿工（天）</t>
    <phoneticPr fontId="2" type="noConversion"/>
  </si>
  <si>
    <t>迟到半个小时以内（次)</t>
    <phoneticPr fontId="2" type="noConversion"/>
  </si>
  <si>
    <t>迟到1个小时以内（次）</t>
    <phoneticPr fontId="2" type="noConversion"/>
  </si>
  <si>
    <t>年假（天）</t>
    <phoneticPr fontId="2" type="noConversion"/>
  </si>
  <si>
    <t>婚嫁（天）</t>
    <phoneticPr fontId="2" type="noConversion"/>
  </si>
  <si>
    <t>实际工作天数</t>
    <phoneticPr fontId="2" type="noConversion"/>
  </si>
  <si>
    <t>出勤率</t>
    <phoneticPr fontId="2" type="noConversion"/>
  </si>
  <si>
    <t>√</t>
    <phoneticPr fontId="13" type="noConversion"/>
  </si>
  <si>
    <t>差</t>
    <phoneticPr fontId="13" type="noConversion"/>
  </si>
  <si>
    <t>事</t>
    <phoneticPr fontId="2" type="noConversion"/>
  </si>
  <si>
    <t>病</t>
    <phoneticPr fontId="2" type="noConversion"/>
  </si>
  <si>
    <t>矿</t>
    <phoneticPr fontId="2" type="noConversion"/>
  </si>
  <si>
    <t>迟</t>
    <phoneticPr fontId="2" type="noConversion"/>
  </si>
  <si>
    <t>迟1</t>
    <phoneticPr fontId="2" type="noConversion"/>
  </si>
  <si>
    <t>迟2</t>
    <phoneticPr fontId="2" type="noConversion"/>
  </si>
  <si>
    <t>婚</t>
    <phoneticPr fontId="2" type="noConversion"/>
  </si>
  <si>
    <t>出差天数</t>
    <phoneticPr fontId="2" type="noConversion"/>
  </si>
  <si>
    <t>旷工次数</t>
    <phoneticPr fontId="2" type="noConversion"/>
  </si>
  <si>
    <t>事假次数</t>
    <phoneticPr fontId="2" type="noConversion"/>
  </si>
  <si>
    <t>病假次数</t>
    <phoneticPr fontId="2" type="noConversion"/>
  </si>
  <si>
    <t>迟到1个小时以上（次）</t>
    <phoneticPr fontId="2" type="noConversion"/>
  </si>
  <si>
    <t>迟到半个小时以内</t>
    <phoneticPr fontId="2" type="noConversion"/>
  </si>
  <si>
    <t>迟到1个小时以内</t>
    <phoneticPr fontId="2" type="noConversion"/>
  </si>
  <si>
    <t>迟到1个小时以上</t>
    <phoneticPr fontId="2" type="noConversion"/>
  </si>
  <si>
    <t>年假</t>
    <phoneticPr fontId="2" type="noConversion"/>
  </si>
  <si>
    <t>婚假</t>
    <phoneticPr fontId="2" type="noConversion"/>
  </si>
  <si>
    <t>出勤率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</si>
</sst>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d"/>
    <numFmt numFmtId="178" formatCode="[$-804]aaa;@"/>
  </numFmts>
  <fonts count="19" x14ac:knownFonts="1">
    <font>
      <sz val="11"/>
      <color theme="1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1"/>
      <color rgb="FF3F3F3F"/>
      <name val="宋体"/>
      <family val="2"/>
      <charset val="134"/>
      <scheme val="minor"/>
    </font>
    <font>
      <b/>
      <sz val="14"/>
      <color rgb="FFFF0000"/>
      <name val="楷体_GB2312"/>
      <family val="3"/>
      <charset val="134"/>
    </font>
    <font>
      <b/>
      <sz val="11"/>
      <color rgb="FFFF0000"/>
      <name val="楷体_GB2312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20"/>
      <color rgb="FFFF0000"/>
      <name val="楷体_GB2312"/>
      <family val="3"/>
      <charset val="134"/>
    </font>
    <font>
      <b/>
      <sz val="20"/>
      <color theme="1"/>
      <name val="华文行楷"/>
      <family val="3"/>
      <charset val="134"/>
    </font>
    <font>
      <b/>
      <sz val="14"/>
      <color theme="1"/>
      <name val="楷体_GB2312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name val="微软雅黑"/>
      <family val="2"/>
      <charset val="134"/>
    </font>
    <font>
      <sz val="9"/>
      <color theme="1"/>
      <name val="宋体"/>
      <family val="3"/>
      <charset val="134"/>
      <scheme val="minor"/>
    </font>
    <font>
      <b/>
      <sz val="22"/>
      <color theme="1"/>
      <name val="华文中宋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3F3F76"/>
      <name val="宋体"/>
      <family val="3"/>
      <charset val="134"/>
    </font>
    <font>
      <b/>
      <sz val="12"/>
      <color rgb="FF3F3F3F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gray0625">
        <bgColor theme="9" tint="0.39997558519241921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</borders>
  <cellStyleXfs count="3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4" fillId="3" borderId="3" applyNumberFormat="0" applyAlignment="0" applyProtection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8" fontId="11" fillId="0" borderId="2" xfId="0" applyNumberFormat="1" applyFont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0" fontId="14" fillId="0" borderId="2" xfId="0" applyNumberFormat="1" applyFont="1" applyBorder="1">
      <alignment vertical="center"/>
    </xf>
    <xf numFmtId="0" fontId="15" fillId="5" borderId="0" xfId="0" applyFont="1" applyFill="1" applyAlignment="1">
      <alignment horizontal="center" vertical="center"/>
    </xf>
    <xf numFmtId="0" fontId="0" fillId="5" borderId="0" xfId="0" applyFill="1">
      <alignment vertical="center"/>
    </xf>
    <xf numFmtId="0" fontId="16" fillId="5" borderId="0" xfId="0" applyFont="1" applyFill="1">
      <alignment vertical="center"/>
    </xf>
    <xf numFmtId="0" fontId="17" fillId="4" borderId="9" xfId="1" applyFont="1" applyFill="1" applyBorder="1">
      <alignment vertical="center"/>
    </xf>
    <xf numFmtId="0" fontId="15" fillId="5" borderId="0" xfId="0" applyFont="1" applyFill="1" applyAlignment="1">
      <alignment horizontal="center" vertical="center"/>
    </xf>
    <xf numFmtId="0" fontId="18" fillId="4" borderId="9" xfId="2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8" fillId="4" borderId="10" xfId="2" applyFont="1" applyFill="1" applyBorder="1" applyAlignment="1">
      <alignment horizontal="center" vertical="center"/>
    </xf>
    <xf numFmtId="10" fontId="18" fillId="4" borderId="9" xfId="2" applyNumberFormat="1" applyFont="1" applyFill="1" applyBorder="1" applyAlignment="1">
      <alignment horizontal="center" vertical="center"/>
    </xf>
  </cellXfs>
  <cellStyles count="3">
    <cellStyle name="常规" xfId="0" builtinId="0"/>
    <cellStyle name="输出" xfId="2" builtinId="21"/>
    <cellStyle name="输入" xfId="1" builtinId="20"/>
  </cellStyles>
  <dxfs count="2"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workbookViewId="0">
      <pane xSplit="3" ySplit="5" topLeftCell="G6" activePane="bottomRight" state="frozen"/>
      <selection pane="topRight" activeCell="D1" sqref="D1"/>
      <selection pane="bottomLeft" activeCell="A6" sqref="A6"/>
      <selection pane="bottomRight" activeCell="AO8" sqref="AO8"/>
    </sheetView>
  </sheetViews>
  <sheetFormatPr defaultRowHeight="13.5" x14ac:dyDescent="0.15"/>
  <cols>
    <col min="3" max="3" width="10.875" customWidth="1"/>
    <col min="4" max="34" width="4.375" customWidth="1"/>
    <col min="35" max="36" width="4.625" customWidth="1"/>
    <col min="37" max="37" width="5.375" customWidth="1"/>
    <col min="38" max="39" width="5.125" customWidth="1"/>
    <col min="40" max="40" width="6.625" customWidth="1"/>
    <col min="41" max="41" width="8.125" customWidth="1"/>
    <col min="42" max="42" width="7.5" customWidth="1"/>
    <col min="43" max="43" width="5.625" customWidth="1"/>
    <col min="44" max="44" width="5.25" customWidth="1"/>
    <col min="45" max="45" width="4.625" customWidth="1"/>
    <col min="46" max="46" width="8.125" customWidth="1"/>
  </cols>
  <sheetData>
    <row r="1" spans="1:46" ht="18.75" x14ac:dyDescent="0.15">
      <c r="A1" s="1" t="s">
        <v>71</v>
      </c>
      <c r="B1" s="1"/>
      <c r="C1" s="2">
        <v>2012</v>
      </c>
      <c r="D1" s="2" t="s">
        <v>72</v>
      </c>
      <c r="E1" s="1">
        <v>9</v>
      </c>
      <c r="F1" s="1"/>
      <c r="G1" s="2" t="s">
        <v>73</v>
      </c>
      <c r="H1" s="2"/>
      <c r="I1" s="2"/>
      <c r="J1" s="1" t="s">
        <v>74</v>
      </c>
      <c r="K1" s="1"/>
      <c r="L1" s="1"/>
      <c r="M1" s="1"/>
      <c r="N1" s="1"/>
      <c r="O1" s="1"/>
      <c r="P1" s="3"/>
      <c r="Q1" s="4">
        <f>NETWORKDAYS(DATE($C$1,$E$1,1),EOMONTH(DATE($C$1,$E$1,1),0))</f>
        <v>20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6" ht="25.5" x14ac:dyDescent="0.15">
      <c r="A2" s="6" t="str">
        <f>TEXT(DATE(C1,E1,1),"e年M月份考勤表")</f>
        <v>2012年9月份考勤表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46" ht="27" x14ac:dyDescent="0.15">
      <c r="A3" s="7" t="s">
        <v>75</v>
      </c>
      <c r="B3" s="7"/>
      <c r="C3" s="7"/>
      <c r="D3" s="7" t="s">
        <v>76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8" t="s">
        <v>77</v>
      </c>
      <c r="AJ3" s="9"/>
      <c r="AK3" s="9"/>
      <c r="AL3" s="9"/>
      <c r="AM3" s="9"/>
      <c r="AN3" s="9"/>
      <c r="AO3" s="9"/>
      <c r="AP3" s="9"/>
      <c r="AQ3" s="9"/>
      <c r="AR3" s="9"/>
      <c r="AS3" s="9"/>
      <c r="AT3" s="10"/>
    </row>
    <row r="4" spans="1:46" ht="22.5" customHeight="1" x14ac:dyDescent="0.15">
      <c r="A4" s="11" t="s">
        <v>78</v>
      </c>
      <c r="B4" s="11" t="s">
        <v>79</v>
      </c>
      <c r="C4" s="11" t="s">
        <v>80</v>
      </c>
      <c r="D4" s="12">
        <f>IF(MONTH(DATE($C$1,$E$1,COLUMN(A1)))=$E$1,DATE($C$1,$E$1,COLUMN(A1)),"")</f>
        <v>41153</v>
      </c>
      <c r="E4" s="12">
        <f t="shared" ref="E4:AH4" si="0">IF(MONTH(DATE($C$1,$E$1,COLUMN(B1)))=$E$1,DATE($C$1,$E$1,COLUMN(B1)),"")</f>
        <v>41154</v>
      </c>
      <c r="F4" s="12">
        <f t="shared" si="0"/>
        <v>41155</v>
      </c>
      <c r="G4" s="12">
        <f t="shared" si="0"/>
        <v>41156</v>
      </c>
      <c r="H4" s="12">
        <f t="shared" si="0"/>
        <v>41157</v>
      </c>
      <c r="I4" s="12">
        <f t="shared" si="0"/>
        <v>41158</v>
      </c>
      <c r="J4" s="12">
        <f t="shared" si="0"/>
        <v>41159</v>
      </c>
      <c r="K4" s="12">
        <f t="shared" si="0"/>
        <v>41160</v>
      </c>
      <c r="L4" s="12">
        <f t="shared" si="0"/>
        <v>41161</v>
      </c>
      <c r="M4" s="12">
        <f t="shared" si="0"/>
        <v>41162</v>
      </c>
      <c r="N4" s="12">
        <f t="shared" si="0"/>
        <v>41163</v>
      </c>
      <c r="O4" s="12">
        <f t="shared" si="0"/>
        <v>41164</v>
      </c>
      <c r="P4" s="12">
        <f t="shared" si="0"/>
        <v>41165</v>
      </c>
      <c r="Q4" s="12">
        <f t="shared" si="0"/>
        <v>41166</v>
      </c>
      <c r="R4" s="12">
        <f t="shared" si="0"/>
        <v>41167</v>
      </c>
      <c r="S4" s="12">
        <f t="shared" si="0"/>
        <v>41168</v>
      </c>
      <c r="T4" s="12">
        <f t="shared" si="0"/>
        <v>41169</v>
      </c>
      <c r="U4" s="12">
        <f t="shared" si="0"/>
        <v>41170</v>
      </c>
      <c r="V4" s="12">
        <f t="shared" si="0"/>
        <v>41171</v>
      </c>
      <c r="W4" s="12">
        <f t="shared" si="0"/>
        <v>41172</v>
      </c>
      <c r="X4" s="12">
        <f t="shared" si="0"/>
        <v>41173</v>
      </c>
      <c r="Y4" s="12">
        <f t="shared" si="0"/>
        <v>41174</v>
      </c>
      <c r="Z4" s="12">
        <f t="shared" si="0"/>
        <v>41175</v>
      </c>
      <c r="AA4" s="12">
        <f t="shared" si="0"/>
        <v>41176</v>
      </c>
      <c r="AB4" s="12">
        <f t="shared" si="0"/>
        <v>41177</v>
      </c>
      <c r="AC4" s="12">
        <f t="shared" si="0"/>
        <v>41178</v>
      </c>
      <c r="AD4" s="12">
        <f t="shared" si="0"/>
        <v>41179</v>
      </c>
      <c r="AE4" s="12">
        <f t="shared" si="0"/>
        <v>41180</v>
      </c>
      <c r="AF4" s="12">
        <f t="shared" si="0"/>
        <v>41181</v>
      </c>
      <c r="AG4" s="12">
        <f t="shared" si="0"/>
        <v>41182</v>
      </c>
      <c r="AH4" s="12" t="str">
        <f t="shared" si="0"/>
        <v/>
      </c>
      <c r="AI4" s="13" t="s">
        <v>81</v>
      </c>
      <c r="AJ4" s="13" t="s">
        <v>82</v>
      </c>
      <c r="AK4" s="13" t="s">
        <v>83</v>
      </c>
      <c r="AL4" s="13" t="s">
        <v>84</v>
      </c>
      <c r="AM4" s="13" t="s">
        <v>85</v>
      </c>
      <c r="AN4" s="13" t="s">
        <v>86</v>
      </c>
      <c r="AO4" s="13" t="s">
        <v>87</v>
      </c>
      <c r="AP4" s="13" t="s">
        <v>105</v>
      </c>
      <c r="AQ4" s="13" t="s">
        <v>88</v>
      </c>
      <c r="AR4" s="13" t="s">
        <v>89</v>
      </c>
      <c r="AS4" s="14" t="s">
        <v>90</v>
      </c>
      <c r="AT4" s="14" t="s">
        <v>91</v>
      </c>
    </row>
    <row r="5" spans="1:46" x14ac:dyDescent="0.15">
      <c r="A5" s="11"/>
      <c r="B5" s="11"/>
      <c r="C5" s="11"/>
      <c r="D5" s="15">
        <f>IF(MONTH(DATE($C$1,$E$1,COLUMN(A1)))=$E$1,DATE($C$1,$E$1,COLUMN(A1)),"")</f>
        <v>41153</v>
      </c>
      <c r="E5" s="15">
        <f t="shared" ref="E5:AH5" si="1">IF(MONTH(DATE($C$1,$E$1,COLUMN(B1)))=$E$1,DATE($C$1,$E$1,COLUMN(B1)),"")</f>
        <v>41154</v>
      </c>
      <c r="F5" s="15">
        <f t="shared" si="1"/>
        <v>41155</v>
      </c>
      <c r="G5" s="15">
        <f t="shared" si="1"/>
        <v>41156</v>
      </c>
      <c r="H5" s="15">
        <f t="shared" si="1"/>
        <v>41157</v>
      </c>
      <c r="I5" s="15">
        <f t="shared" si="1"/>
        <v>41158</v>
      </c>
      <c r="J5" s="15">
        <f t="shared" si="1"/>
        <v>41159</v>
      </c>
      <c r="K5" s="15">
        <f t="shared" si="1"/>
        <v>41160</v>
      </c>
      <c r="L5" s="15">
        <f t="shared" si="1"/>
        <v>41161</v>
      </c>
      <c r="M5" s="15">
        <f t="shared" si="1"/>
        <v>41162</v>
      </c>
      <c r="N5" s="15">
        <f t="shared" si="1"/>
        <v>41163</v>
      </c>
      <c r="O5" s="15">
        <f t="shared" si="1"/>
        <v>41164</v>
      </c>
      <c r="P5" s="15">
        <f t="shared" si="1"/>
        <v>41165</v>
      </c>
      <c r="Q5" s="15">
        <f t="shared" si="1"/>
        <v>41166</v>
      </c>
      <c r="R5" s="15">
        <f t="shared" si="1"/>
        <v>41167</v>
      </c>
      <c r="S5" s="15">
        <f t="shared" si="1"/>
        <v>41168</v>
      </c>
      <c r="T5" s="15">
        <f t="shared" si="1"/>
        <v>41169</v>
      </c>
      <c r="U5" s="15">
        <f t="shared" si="1"/>
        <v>41170</v>
      </c>
      <c r="V5" s="15">
        <f t="shared" si="1"/>
        <v>41171</v>
      </c>
      <c r="W5" s="15">
        <f t="shared" si="1"/>
        <v>41172</v>
      </c>
      <c r="X5" s="15">
        <f t="shared" si="1"/>
        <v>41173</v>
      </c>
      <c r="Y5" s="15">
        <f t="shared" si="1"/>
        <v>41174</v>
      </c>
      <c r="Z5" s="15">
        <f t="shared" si="1"/>
        <v>41175</v>
      </c>
      <c r="AA5" s="15">
        <f t="shared" si="1"/>
        <v>41176</v>
      </c>
      <c r="AB5" s="15">
        <f t="shared" si="1"/>
        <v>41177</v>
      </c>
      <c r="AC5" s="15">
        <f t="shared" si="1"/>
        <v>41178</v>
      </c>
      <c r="AD5" s="15">
        <f t="shared" si="1"/>
        <v>41179</v>
      </c>
      <c r="AE5" s="15">
        <f t="shared" si="1"/>
        <v>41180</v>
      </c>
      <c r="AF5" s="15">
        <f t="shared" si="1"/>
        <v>41181</v>
      </c>
      <c r="AG5" s="15">
        <f t="shared" si="1"/>
        <v>41182</v>
      </c>
      <c r="AH5" s="15" t="str">
        <f t="shared" si="1"/>
        <v/>
      </c>
      <c r="AI5" s="13" t="s">
        <v>92</v>
      </c>
      <c r="AJ5" s="13" t="s">
        <v>93</v>
      </c>
      <c r="AK5" s="13" t="s">
        <v>94</v>
      </c>
      <c r="AL5" s="13" t="s">
        <v>95</v>
      </c>
      <c r="AM5" s="13" t="s">
        <v>96</v>
      </c>
      <c r="AN5" s="13" t="s">
        <v>97</v>
      </c>
      <c r="AO5" s="13" t="s">
        <v>98</v>
      </c>
      <c r="AP5" s="13" t="s">
        <v>99</v>
      </c>
      <c r="AQ5" s="13" t="s">
        <v>72</v>
      </c>
      <c r="AR5" s="13" t="s">
        <v>100</v>
      </c>
      <c r="AS5" s="16"/>
      <c r="AT5" s="16"/>
    </row>
    <row r="6" spans="1:46" x14ac:dyDescent="0.15">
      <c r="A6" s="17" t="s">
        <v>4</v>
      </c>
      <c r="B6" s="17" t="s">
        <v>5</v>
      </c>
      <c r="C6" s="17" t="s">
        <v>6</v>
      </c>
      <c r="D6" s="18"/>
      <c r="E6" s="18"/>
      <c r="F6" s="18" t="s">
        <v>7</v>
      </c>
      <c r="G6" s="18" t="s">
        <v>7</v>
      </c>
      <c r="H6" s="18" t="s">
        <v>7</v>
      </c>
      <c r="I6" s="18" t="s">
        <v>7</v>
      </c>
      <c r="J6" s="18" t="s">
        <v>7</v>
      </c>
      <c r="K6" s="18"/>
      <c r="L6" s="18"/>
      <c r="M6" s="18" t="s">
        <v>7</v>
      </c>
      <c r="N6" s="18" t="s">
        <v>7</v>
      </c>
      <c r="O6" s="18" t="s">
        <v>7</v>
      </c>
      <c r="P6" s="18" t="s">
        <v>7</v>
      </c>
      <c r="Q6" s="18" t="s">
        <v>7</v>
      </c>
      <c r="R6" s="18"/>
      <c r="S6" s="18"/>
      <c r="T6" s="18" t="s">
        <v>7</v>
      </c>
      <c r="U6" s="18" t="s">
        <v>8</v>
      </c>
      <c r="V6" s="18" t="s">
        <v>7</v>
      </c>
      <c r="W6" s="18" t="s">
        <v>7</v>
      </c>
      <c r="X6" s="18" t="s">
        <v>7</v>
      </c>
      <c r="Y6" s="18"/>
      <c r="Z6" s="18"/>
      <c r="AA6" s="18" t="s">
        <v>7</v>
      </c>
      <c r="AB6" s="18" t="s">
        <v>7</v>
      </c>
      <c r="AC6" s="18" t="s">
        <v>7</v>
      </c>
      <c r="AD6" s="18" t="s">
        <v>7</v>
      </c>
      <c r="AE6" s="18" t="s">
        <v>7</v>
      </c>
      <c r="AF6" s="18"/>
      <c r="AG6" s="18"/>
      <c r="AH6" s="18"/>
      <c r="AI6" s="19">
        <f>COUNTIF($D6:$AH6,AI$5)</f>
        <v>19</v>
      </c>
      <c r="AJ6" s="19">
        <f>COUNTIF($D6:$AH6,AJ$5)</f>
        <v>0</v>
      </c>
      <c r="AK6" s="19">
        <f>COUNTIF($D6:$AH6,AK$5)</f>
        <v>0</v>
      </c>
      <c r="AL6" s="19">
        <f>COUNTIF($D6:$AH6,AL$5)</f>
        <v>1</v>
      </c>
      <c r="AM6" s="19">
        <f t="shared" ref="AM6:AR22" si="2">COUNTIF($D6:$AH6,AM$5)</f>
        <v>0</v>
      </c>
      <c r="AN6" s="19">
        <f t="shared" si="2"/>
        <v>0</v>
      </c>
      <c r="AO6" s="19">
        <f t="shared" si="2"/>
        <v>0</v>
      </c>
      <c r="AP6" s="19">
        <f t="shared" si="2"/>
        <v>0</v>
      </c>
      <c r="AQ6" s="19">
        <f t="shared" si="2"/>
        <v>0</v>
      </c>
      <c r="AR6" s="19">
        <f t="shared" si="2"/>
        <v>0</v>
      </c>
      <c r="AS6" s="19">
        <f>AI6+AJ6</f>
        <v>19</v>
      </c>
      <c r="AT6" s="20">
        <f>AS6/$Q$1</f>
        <v>0.95</v>
      </c>
    </row>
    <row r="7" spans="1:46" x14ac:dyDescent="0.15">
      <c r="A7" s="17" t="s">
        <v>9</v>
      </c>
      <c r="B7" s="17" t="s">
        <v>10</v>
      </c>
      <c r="C7" s="17" t="s">
        <v>11</v>
      </c>
      <c r="D7" s="18"/>
      <c r="E7" s="18"/>
      <c r="F7" s="18" t="s">
        <v>12</v>
      </c>
      <c r="G7" s="18" t="s">
        <v>12</v>
      </c>
      <c r="H7" s="18" t="s">
        <v>12</v>
      </c>
      <c r="I7" s="18" t="s">
        <v>7</v>
      </c>
      <c r="J7" s="18" t="s">
        <v>7</v>
      </c>
      <c r="K7" s="18"/>
      <c r="L7" s="18"/>
      <c r="M7" s="18" t="s">
        <v>7</v>
      </c>
      <c r="N7" s="18" t="s">
        <v>7</v>
      </c>
      <c r="O7" s="18" t="s">
        <v>13</v>
      </c>
      <c r="P7" s="18" t="s">
        <v>7</v>
      </c>
      <c r="Q7" s="18" t="s">
        <v>7</v>
      </c>
      <c r="R7" s="18"/>
      <c r="S7" s="18"/>
      <c r="T7" s="18" t="s">
        <v>7</v>
      </c>
      <c r="U7" s="18" t="s">
        <v>7</v>
      </c>
      <c r="V7" s="18" t="s">
        <v>7</v>
      </c>
      <c r="W7" s="18" t="s">
        <v>7</v>
      </c>
      <c r="X7" s="18" t="s">
        <v>7</v>
      </c>
      <c r="Y7" s="18"/>
      <c r="Z7" s="18"/>
      <c r="AA7" s="18" t="s">
        <v>7</v>
      </c>
      <c r="AB7" s="18" t="s">
        <v>7</v>
      </c>
      <c r="AC7" s="18" t="s">
        <v>7</v>
      </c>
      <c r="AD7" s="18" t="s">
        <v>7</v>
      </c>
      <c r="AE7" s="18" t="s">
        <v>7</v>
      </c>
      <c r="AF7" s="18"/>
      <c r="AG7" s="18"/>
      <c r="AH7" s="18"/>
      <c r="AI7" s="19">
        <f t="shared" ref="AI7:AR23" si="3">COUNTIF($D7:$AH7,AI$5)</f>
        <v>16</v>
      </c>
      <c r="AJ7" s="19">
        <f t="shared" si="3"/>
        <v>3</v>
      </c>
      <c r="AK7" s="19">
        <f t="shared" si="3"/>
        <v>0</v>
      </c>
      <c r="AL7" s="19">
        <f t="shared" si="3"/>
        <v>0</v>
      </c>
      <c r="AM7" s="19">
        <f t="shared" si="2"/>
        <v>0</v>
      </c>
      <c r="AN7" s="19">
        <f t="shared" si="2"/>
        <v>0</v>
      </c>
      <c r="AO7" s="19">
        <f t="shared" si="2"/>
        <v>1</v>
      </c>
      <c r="AP7" s="19">
        <f t="shared" si="2"/>
        <v>0</v>
      </c>
      <c r="AQ7" s="19">
        <f t="shared" si="2"/>
        <v>0</v>
      </c>
      <c r="AR7" s="19">
        <f t="shared" si="2"/>
        <v>0</v>
      </c>
      <c r="AS7" s="19">
        <f t="shared" ref="AS7:AS21" si="4">AI7+AJ7</f>
        <v>19</v>
      </c>
      <c r="AT7" s="20">
        <f t="shared" ref="AT7:AT33" si="5">AS7/$Q$1</f>
        <v>0.95</v>
      </c>
    </row>
    <row r="8" spans="1:46" x14ac:dyDescent="0.15">
      <c r="A8" s="17" t="s">
        <v>14</v>
      </c>
      <c r="B8" s="17" t="s">
        <v>15</v>
      </c>
      <c r="C8" s="17" t="s">
        <v>11</v>
      </c>
      <c r="D8" s="18"/>
      <c r="E8" s="18"/>
      <c r="F8" s="18" t="s">
        <v>7</v>
      </c>
      <c r="G8" s="18" t="s">
        <v>7</v>
      </c>
      <c r="H8" s="18" t="s">
        <v>7</v>
      </c>
      <c r="I8" s="18" t="s">
        <v>7</v>
      </c>
      <c r="J8" s="18" t="s">
        <v>7</v>
      </c>
      <c r="K8" s="18"/>
      <c r="L8" s="18"/>
      <c r="M8" s="18" t="s">
        <v>7</v>
      </c>
      <c r="N8" s="18" t="s">
        <v>7</v>
      </c>
      <c r="O8" s="18" t="s">
        <v>7</v>
      </c>
      <c r="P8" s="18" t="s">
        <v>13</v>
      </c>
      <c r="Q8" s="18" t="s">
        <v>7</v>
      </c>
      <c r="R8" s="18"/>
      <c r="S8" s="18"/>
      <c r="T8" s="18" t="s">
        <v>7</v>
      </c>
      <c r="U8" s="18" t="s">
        <v>7</v>
      </c>
      <c r="V8" s="18" t="s">
        <v>7</v>
      </c>
      <c r="W8" s="18" t="s">
        <v>7</v>
      </c>
      <c r="X8" s="18" t="s">
        <v>7</v>
      </c>
      <c r="Y8" s="18"/>
      <c r="Z8" s="18"/>
      <c r="AA8" s="18" t="s">
        <v>7</v>
      </c>
      <c r="AB8" s="18" t="s">
        <v>7</v>
      </c>
      <c r="AC8" s="18" t="s">
        <v>7</v>
      </c>
      <c r="AD8" s="18" t="s">
        <v>7</v>
      </c>
      <c r="AE8" s="18" t="s">
        <v>7</v>
      </c>
      <c r="AF8" s="18"/>
      <c r="AG8" s="18"/>
      <c r="AH8" s="18"/>
      <c r="AI8" s="19">
        <f t="shared" si="3"/>
        <v>19</v>
      </c>
      <c r="AJ8" s="19">
        <f t="shared" si="3"/>
        <v>0</v>
      </c>
      <c r="AK8" s="19">
        <f t="shared" si="3"/>
        <v>0</v>
      </c>
      <c r="AL8" s="19">
        <f t="shared" si="3"/>
        <v>0</v>
      </c>
      <c r="AM8" s="19">
        <f t="shared" si="2"/>
        <v>0</v>
      </c>
      <c r="AN8" s="19">
        <f t="shared" si="2"/>
        <v>0</v>
      </c>
      <c r="AO8" s="19">
        <f t="shared" si="2"/>
        <v>1</v>
      </c>
      <c r="AP8" s="19">
        <f t="shared" si="2"/>
        <v>0</v>
      </c>
      <c r="AQ8" s="19">
        <f t="shared" si="2"/>
        <v>0</v>
      </c>
      <c r="AR8" s="19">
        <f t="shared" si="2"/>
        <v>0</v>
      </c>
      <c r="AS8" s="19">
        <f t="shared" si="4"/>
        <v>19</v>
      </c>
      <c r="AT8" s="20">
        <f t="shared" si="5"/>
        <v>0.95</v>
      </c>
    </row>
    <row r="9" spans="1:46" x14ac:dyDescent="0.15">
      <c r="A9" s="17" t="s">
        <v>16</v>
      </c>
      <c r="B9" s="17" t="s">
        <v>17</v>
      </c>
      <c r="C9" s="17" t="s">
        <v>11</v>
      </c>
      <c r="D9" s="18"/>
      <c r="E9" s="18"/>
      <c r="F9" s="18" t="s">
        <v>18</v>
      </c>
      <c r="G9" s="18" t="s">
        <v>7</v>
      </c>
      <c r="H9" s="18" t="s">
        <v>7</v>
      </c>
      <c r="I9" s="18" t="s">
        <v>7</v>
      </c>
      <c r="J9" s="18" t="s">
        <v>7</v>
      </c>
      <c r="K9" s="18"/>
      <c r="L9" s="18"/>
      <c r="M9" s="18" t="s">
        <v>7</v>
      </c>
      <c r="N9" s="18" t="s">
        <v>7</v>
      </c>
      <c r="O9" s="18" t="s">
        <v>7</v>
      </c>
      <c r="P9" s="18" t="s">
        <v>7</v>
      </c>
      <c r="Q9" s="18" t="s">
        <v>7</v>
      </c>
      <c r="R9" s="18"/>
      <c r="S9" s="18"/>
      <c r="T9" s="18" t="s">
        <v>7</v>
      </c>
      <c r="U9" s="18" t="s">
        <v>7</v>
      </c>
      <c r="V9" s="18" t="s">
        <v>7</v>
      </c>
      <c r="W9" s="18" t="s">
        <v>7</v>
      </c>
      <c r="X9" s="18" t="s">
        <v>7</v>
      </c>
      <c r="Y9" s="18"/>
      <c r="Z9" s="18"/>
      <c r="AA9" s="18" t="s">
        <v>7</v>
      </c>
      <c r="AB9" s="18" t="s">
        <v>7</v>
      </c>
      <c r="AC9" s="18" t="s">
        <v>7</v>
      </c>
      <c r="AD9" s="18" t="s">
        <v>7</v>
      </c>
      <c r="AE9" s="18" t="s">
        <v>7</v>
      </c>
      <c r="AF9" s="18"/>
      <c r="AG9" s="18"/>
      <c r="AH9" s="18"/>
      <c r="AI9" s="19">
        <f t="shared" si="3"/>
        <v>19</v>
      </c>
      <c r="AJ9" s="19">
        <f t="shared" si="3"/>
        <v>0</v>
      </c>
      <c r="AK9" s="19">
        <f t="shared" si="3"/>
        <v>1</v>
      </c>
      <c r="AL9" s="19">
        <f t="shared" si="3"/>
        <v>0</v>
      </c>
      <c r="AM9" s="19">
        <f t="shared" si="2"/>
        <v>0</v>
      </c>
      <c r="AN9" s="19">
        <f t="shared" si="2"/>
        <v>0</v>
      </c>
      <c r="AO9" s="19">
        <f t="shared" si="2"/>
        <v>0</v>
      </c>
      <c r="AP9" s="19">
        <f t="shared" si="2"/>
        <v>0</v>
      </c>
      <c r="AQ9" s="19">
        <f t="shared" si="2"/>
        <v>0</v>
      </c>
      <c r="AR9" s="19">
        <f t="shared" si="2"/>
        <v>0</v>
      </c>
      <c r="AS9" s="19">
        <f t="shared" si="4"/>
        <v>19</v>
      </c>
      <c r="AT9" s="20">
        <f t="shared" si="5"/>
        <v>0.95</v>
      </c>
    </row>
    <row r="10" spans="1:46" x14ac:dyDescent="0.15">
      <c r="A10" s="17" t="s">
        <v>19</v>
      </c>
      <c r="B10" s="17" t="s">
        <v>20</v>
      </c>
      <c r="C10" s="17" t="s">
        <v>11</v>
      </c>
      <c r="D10" s="18"/>
      <c r="E10" s="18"/>
      <c r="F10" s="18" t="s">
        <v>7</v>
      </c>
      <c r="G10" s="18" t="s">
        <v>7</v>
      </c>
      <c r="H10" s="18" t="s">
        <v>7</v>
      </c>
      <c r="I10" s="18" t="s">
        <v>7</v>
      </c>
      <c r="J10" s="18" t="s">
        <v>7</v>
      </c>
      <c r="K10" s="18"/>
      <c r="L10" s="18"/>
      <c r="M10" s="18" t="s">
        <v>7</v>
      </c>
      <c r="N10" s="18" t="s">
        <v>7</v>
      </c>
      <c r="O10" s="18" t="s">
        <v>7</v>
      </c>
      <c r="P10" s="18" t="s">
        <v>7</v>
      </c>
      <c r="Q10" s="18" t="s">
        <v>7</v>
      </c>
      <c r="R10" s="18"/>
      <c r="S10" s="18"/>
      <c r="T10" s="18" t="s">
        <v>13</v>
      </c>
      <c r="U10" s="18" t="s">
        <v>7</v>
      </c>
      <c r="V10" s="18" t="s">
        <v>7</v>
      </c>
      <c r="W10" s="18" t="s">
        <v>7</v>
      </c>
      <c r="X10" s="18" t="s">
        <v>7</v>
      </c>
      <c r="Y10" s="18"/>
      <c r="Z10" s="18"/>
      <c r="AA10" s="18" t="s">
        <v>7</v>
      </c>
      <c r="AB10" s="18" t="s">
        <v>7</v>
      </c>
      <c r="AC10" s="18" t="s">
        <v>7</v>
      </c>
      <c r="AD10" s="18" t="s">
        <v>7</v>
      </c>
      <c r="AE10" s="18" t="s">
        <v>7</v>
      </c>
      <c r="AF10" s="18"/>
      <c r="AG10" s="18"/>
      <c r="AH10" s="18"/>
      <c r="AI10" s="19">
        <f t="shared" si="3"/>
        <v>19</v>
      </c>
      <c r="AJ10" s="19">
        <f t="shared" si="3"/>
        <v>0</v>
      </c>
      <c r="AK10" s="19">
        <f t="shared" si="3"/>
        <v>0</v>
      </c>
      <c r="AL10" s="19">
        <f t="shared" si="3"/>
        <v>0</v>
      </c>
      <c r="AM10" s="19">
        <f t="shared" si="2"/>
        <v>0</v>
      </c>
      <c r="AN10" s="19">
        <f t="shared" si="2"/>
        <v>0</v>
      </c>
      <c r="AO10" s="19">
        <f t="shared" si="2"/>
        <v>1</v>
      </c>
      <c r="AP10" s="19">
        <f t="shared" si="2"/>
        <v>0</v>
      </c>
      <c r="AQ10" s="19">
        <f t="shared" si="2"/>
        <v>0</v>
      </c>
      <c r="AR10" s="19">
        <f t="shared" si="2"/>
        <v>0</v>
      </c>
      <c r="AS10" s="19">
        <f t="shared" si="4"/>
        <v>19</v>
      </c>
      <c r="AT10" s="20">
        <f t="shared" si="5"/>
        <v>0.95</v>
      </c>
    </row>
    <row r="11" spans="1:46" x14ac:dyDescent="0.15">
      <c r="A11" s="17" t="s">
        <v>21</v>
      </c>
      <c r="B11" s="17" t="s">
        <v>22</v>
      </c>
      <c r="C11" s="17" t="s">
        <v>11</v>
      </c>
      <c r="D11" s="18"/>
      <c r="E11" s="18"/>
      <c r="F11" s="18" t="s">
        <v>7</v>
      </c>
      <c r="G11" s="18" t="s">
        <v>7</v>
      </c>
      <c r="H11" s="18" t="s">
        <v>7</v>
      </c>
      <c r="I11" s="18" t="s">
        <v>7</v>
      </c>
      <c r="J11" s="18" t="s">
        <v>7</v>
      </c>
      <c r="K11" s="18"/>
      <c r="L11" s="18"/>
      <c r="M11" s="18" t="s">
        <v>7</v>
      </c>
      <c r="N11" s="18" t="s">
        <v>7</v>
      </c>
      <c r="O11" s="18" t="s">
        <v>7</v>
      </c>
      <c r="P11" s="18" t="s">
        <v>7</v>
      </c>
      <c r="Q11" s="18" t="s">
        <v>7</v>
      </c>
      <c r="R11" s="18"/>
      <c r="S11" s="18"/>
      <c r="T11" s="18" t="s">
        <v>7</v>
      </c>
      <c r="U11" s="18" t="s">
        <v>7</v>
      </c>
      <c r="V11" s="18" t="s">
        <v>7</v>
      </c>
      <c r="W11" s="18" t="s">
        <v>7</v>
      </c>
      <c r="X11" s="18" t="s">
        <v>7</v>
      </c>
      <c r="Y11" s="18"/>
      <c r="Z11" s="18"/>
      <c r="AA11" s="18" t="s">
        <v>7</v>
      </c>
      <c r="AB11" s="18" t="s">
        <v>7</v>
      </c>
      <c r="AC11" s="18" t="s">
        <v>7</v>
      </c>
      <c r="AD11" s="18" t="s">
        <v>7</v>
      </c>
      <c r="AE11" s="18" t="s">
        <v>7</v>
      </c>
      <c r="AF11" s="18"/>
      <c r="AG11" s="18"/>
      <c r="AH11" s="18"/>
      <c r="AI11" s="19">
        <f t="shared" si="3"/>
        <v>20</v>
      </c>
      <c r="AJ11" s="19">
        <f t="shared" si="3"/>
        <v>0</v>
      </c>
      <c r="AK11" s="19">
        <f t="shared" si="3"/>
        <v>0</v>
      </c>
      <c r="AL11" s="19">
        <f t="shared" si="3"/>
        <v>0</v>
      </c>
      <c r="AM11" s="19">
        <f t="shared" si="2"/>
        <v>0</v>
      </c>
      <c r="AN11" s="19">
        <f t="shared" si="2"/>
        <v>0</v>
      </c>
      <c r="AO11" s="19">
        <f t="shared" si="2"/>
        <v>0</v>
      </c>
      <c r="AP11" s="19">
        <f t="shared" si="2"/>
        <v>0</v>
      </c>
      <c r="AQ11" s="19">
        <f t="shared" si="2"/>
        <v>0</v>
      </c>
      <c r="AR11" s="19">
        <f t="shared" si="2"/>
        <v>0</v>
      </c>
      <c r="AS11" s="19">
        <f t="shared" si="4"/>
        <v>20</v>
      </c>
      <c r="AT11" s="20">
        <f t="shared" si="5"/>
        <v>1</v>
      </c>
    </row>
    <row r="12" spans="1:46" x14ac:dyDescent="0.15">
      <c r="A12" s="17" t="s">
        <v>23</v>
      </c>
      <c r="B12" s="17" t="s">
        <v>24</v>
      </c>
      <c r="C12" s="17" t="s">
        <v>25</v>
      </c>
      <c r="D12" s="18"/>
      <c r="E12" s="18"/>
      <c r="F12" s="18" t="s">
        <v>7</v>
      </c>
      <c r="G12" s="18" t="s">
        <v>7</v>
      </c>
      <c r="H12" s="18" t="s">
        <v>7</v>
      </c>
      <c r="I12" s="18" t="s">
        <v>7</v>
      </c>
      <c r="J12" s="18" t="s">
        <v>7</v>
      </c>
      <c r="K12" s="18"/>
      <c r="L12" s="18"/>
      <c r="M12" s="18" t="s">
        <v>7</v>
      </c>
      <c r="N12" s="18" t="s">
        <v>7</v>
      </c>
      <c r="O12" s="18" t="s">
        <v>7</v>
      </c>
      <c r="P12" s="18" t="s">
        <v>7</v>
      </c>
      <c r="Q12" s="18" t="s">
        <v>7</v>
      </c>
      <c r="R12" s="18"/>
      <c r="S12" s="18"/>
      <c r="T12" s="18" t="s">
        <v>7</v>
      </c>
      <c r="U12" s="18" t="s">
        <v>26</v>
      </c>
      <c r="V12" s="18" t="s">
        <v>7</v>
      </c>
      <c r="W12" s="18" t="s">
        <v>7</v>
      </c>
      <c r="X12" s="18" t="s">
        <v>7</v>
      </c>
      <c r="Y12" s="18"/>
      <c r="Z12" s="18"/>
      <c r="AA12" s="18" t="s">
        <v>7</v>
      </c>
      <c r="AB12" s="18" t="s">
        <v>7</v>
      </c>
      <c r="AC12" s="18" t="s">
        <v>7</v>
      </c>
      <c r="AD12" s="18" t="s">
        <v>7</v>
      </c>
      <c r="AE12" s="18" t="s">
        <v>7</v>
      </c>
      <c r="AF12" s="18"/>
      <c r="AG12" s="18"/>
      <c r="AH12" s="18"/>
      <c r="AI12" s="19">
        <f t="shared" si="3"/>
        <v>19</v>
      </c>
      <c r="AJ12" s="19">
        <f t="shared" si="3"/>
        <v>0</v>
      </c>
      <c r="AK12" s="19">
        <f t="shared" si="3"/>
        <v>0</v>
      </c>
      <c r="AL12" s="19">
        <f t="shared" si="3"/>
        <v>0</v>
      </c>
      <c r="AM12" s="19">
        <f t="shared" si="2"/>
        <v>0</v>
      </c>
      <c r="AN12" s="19">
        <f t="shared" si="2"/>
        <v>0</v>
      </c>
      <c r="AO12" s="19">
        <f t="shared" si="2"/>
        <v>0</v>
      </c>
      <c r="AP12" s="19">
        <f t="shared" si="2"/>
        <v>1</v>
      </c>
      <c r="AQ12" s="19">
        <f t="shared" si="2"/>
        <v>0</v>
      </c>
      <c r="AR12" s="19">
        <f t="shared" si="2"/>
        <v>0</v>
      </c>
      <c r="AS12" s="19">
        <f t="shared" si="4"/>
        <v>19</v>
      </c>
      <c r="AT12" s="20">
        <f t="shared" si="5"/>
        <v>0.95</v>
      </c>
    </row>
    <row r="13" spans="1:46" x14ac:dyDescent="0.15">
      <c r="A13" s="17" t="s">
        <v>27</v>
      </c>
      <c r="B13" s="17" t="s">
        <v>28</v>
      </c>
      <c r="C13" s="17" t="s">
        <v>25</v>
      </c>
      <c r="D13" s="18"/>
      <c r="E13" s="18"/>
      <c r="F13" s="18" t="s">
        <v>7</v>
      </c>
      <c r="G13" s="18" t="s">
        <v>7</v>
      </c>
      <c r="H13" s="18" t="s">
        <v>7</v>
      </c>
      <c r="I13" s="18" t="s">
        <v>7</v>
      </c>
      <c r="J13" s="18" t="s">
        <v>7</v>
      </c>
      <c r="K13" s="18"/>
      <c r="L13" s="18"/>
      <c r="M13" s="18" t="s">
        <v>7</v>
      </c>
      <c r="N13" s="18" t="s">
        <v>7</v>
      </c>
      <c r="O13" s="18" t="s">
        <v>7</v>
      </c>
      <c r="P13" s="18" t="s">
        <v>7</v>
      </c>
      <c r="Q13" s="18" t="s">
        <v>7</v>
      </c>
      <c r="R13" s="18"/>
      <c r="S13" s="18"/>
      <c r="T13" s="18" t="s">
        <v>7</v>
      </c>
      <c r="U13" s="18" t="s">
        <v>7</v>
      </c>
      <c r="V13" s="18" t="s">
        <v>7</v>
      </c>
      <c r="W13" s="18" t="s">
        <v>7</v>
      </c>
      <c r="X13" s="18" t="s">
        <v>7</v>
      </c>
      <c r="Y13" s="18"/>
      <c r="Z13" s="18"/>
      <c r="AA13" s="18" t="s">
        <v>7</v>
      </c>
      <c r="AB13" s="18" t="s">
        <v>7</v>
      </c>
      <c r="AC13" s="18" t="s">
        <v>7</v>
      </c>
      <c r="AD13" s="18" t="s">
        <v>7</v>
      </c>
      <c r="AE13" s="18" t="s">
        <v>7</v>
      </c>
      <c r="AF13" s="18"/>
      <c r="AG13" s="18"/>
      <c r="AH13" s="18"/>
      <c r="AI13" s="19">
        <f t="shared" si="3"/>
        <v>20</v>
      </c>
      <c r="AJ13" s="19">
        <f t="shared" si="3"/>
        <v>0</v>
      </c>
      <c r="AK13" s="19">
        <f t="shared" si="3"/>
        <v>0</v>
      </c>
      <c r="AL13" s="19">
        <f t="shared" si="3"/>
        <v>0</v>
      </c>
      <c r="AM13" s="19">
        <f t="shared" si="2"/>
        <v>0</v>
      </c>
      <c r="AN13" s="19">
        <f t="shared" si="2"/>
        <v>0</v>
      </c>
      <c r="AO13" s="19">
        <f t="shared" si="2"/>
        <v>0</v>
      </c>
      <c r="AP13" s="19">
        <f t="shared" si="2"/>
        <v>0</v>
      </c>
      <c r="AQ13" s="19">
        <f t="shared" si="2"/>
        <v>0</v>
      </c>
      <c r="AR13" s="19">
        <f t="shared" si="2"/>
        <v>0</v>
      </c>
      <c r="AS13" s="19">
        <f t="shared" si="4"/>
        <v>20</v>
      </c>
      <c r="AT13" s="20">
        <f t="shared" si="5"/>
        <v>1</v>
      </c>
    </row>
    <row r="14" spans="1:46" x14ac:dyDescent="0.15">
      <c r="A14" s="17" t="s">
        <v>29</v>
      </c>
      <c r="B14" s="17" t="s">
        <v>30</v>
      </c>
      <c r="C14" s="17" t="s">
        <v>25</v>
      </c>
      <c r="D14" s="18"/>
      <c r="E14" s="18"/>
      <c r="F14" s="18" t="s">
        <v>7</v>
      </c>
      <c r="G14" s="18" t="s">
        <v>7</v>
      </c>
      <c r="H14" s="18" t="s">
        <v>7</v>
      </c>
      <c r="I14" s="18" t="s">
        <v>7</v>
      </c>
      <c r="J14" s="18" t="s">
        <v>7</v>
      </c>
      <c r="K14" s="18"/>
      <c r="L14" s="18"/>
      <c r="M14" s="18" t="s">
        <v>7</v>
      </c>
      <c r="N14" s="18" t="s">
        <v>7</v>
      </c>
      <c r="O14" s="18" t="s">
        <v>7</v>
      </c>
      <c r="P14" s="18" t="s">
        <v>7</v>
      </c>
      <c r="Q14" s="18" t="s">
        <v>7</v>
      </c>
      <c r="R14" s="18"/>
      <c r="S14" s="18"/>
      <c r="T14" s="18" t="s">
        <v>7</v>
      </c>
      <c r="U14" s="18" t="s">
        <v>7</v>
      </c>
      <c r="V14" s="18" t="s">
        <v>7</v>
      </c>
      <c r="W14" s="18" t="s">
        <v>7</v>
      </c>
      <c r="X14" s="18" t="s">
        <v>7</v>
      </c>
      <c r="Y14" s="18"/>
      <c r="Z14" s="18"/>
      <c r="AA14" s="18" t="s">
        <v>7</v>
      </c>
      <c r="AB14" s="18" t="s">
        <v>7</v>
      </c>
      <c r="AC14" s="18" t="s">
        <v>7</v>
      </c>
      <c r="AD14" s="18" t="s">
        <v>7</v>
      </c>
      <c r="AE14" s="18" t="s">
        <v>7</v>
      </c>
      <c r="AF14" s="18"/>
      <c r="AG14" s="18"/>
      <c r="AH14" s="18"/>
      <c r="AI14" s="19">
        <f t="shared" si="3"/>
        <v>20</v>
      </c>
      <c r="AJ14" s="19">
        <f t="shared" si="3"/>
        <v>0</v>
      </c>
      <c r="AK14" s="19">
        <f t="shared" si="3"/>
        <v>0</v>
      </c>
      <c r="AL14" s="19">
        <f t="shared" si="3"/>
        <v>0</v>
      </c>
      <c r="AM14" s="19">
        <f t="shared" si="2"/>
        <v>0</v>
      </c>
      <c r="AN14" s="19">
        <f t="shared" si="2"/>
        <v>0</v>
      </c>
      <c r="AO14" s="19">
        <f t="shared" si="2"/>
        <v>0</v>
      </c>
      <c r="AP14" s="19">
        <f t="shared" si="2"/>
        <v>0</v>
      </c>
      <c r="AQ14" s="19">
        <f t="shared" si="2"/>
        <v>0</v>
      </c>
      <c r="AR14" s="19">
        <f t="shared" si="2"/>
        <v>0</v>
      </c>
      <c r="AS14" s="19">
        <f t="shared" si="4"/>
        <v>20</v>
      </c>
      <c r="AT14" s="20">
        <f t="shared" si="5"/>
        <v>1</v>
      </c>
    </row>
    <row r="15" spans="1:46" x14ac:dyDescent="0.15">
      <c r="A15" s="17" t="s">
        <v>31</v>
      </c>
      <c r="B15" s="17" t="s">
        <v>32</v>
      </c>
      <c r="C15" s="17" t="s">
        <v>25</v>
      </c>
      <c r="D15" s="18"/>
      <c r="E15" s="18"/>
      <c r="F15" s="18" t="s">
        <v>7</v>
      </c>
      <c r="G15" s="18" t="s">
        <v>7</v>
      </c>
      <c r="H15" s="18" t="s">
        <v>7</v>
      </c>
      <c r="I15" s="18" t="s">
        <v>7</v>
      </c>
      <c r="J15" s="18" t="s">
        <v>7</v>
      </c>
      <c r="K15" s="18"/>
      <c r="L15" s="18"/>
      <c r="M15" s="18" t="s">
        <v>7</v>
      </c>
      <c r="N15" s="18" t="s">
        <v>7</v>
      </c>
      <c r="O15" s="18" t="s">
        <v>7</v>
      </c>
      <c r="P15" s="18" t="s">
        <v>7</v>
      </c>
      <c r="Q15" s="18" t="s">
        <v>7</v>
      </c>
      <c r="R15" s="18"/>
      <c r="S15" s="18"/>
      <c r="T15" s="18" t="s">
        <v>7</v>
      </c>
      <c r="U15" s="18" t="s">
        <v>7</v>
      </c>
      <c r="V15" s="18" t="s">
        <v>7</v>
      </c>
      <c r="W15" s="18" t="s">
        <v>7</v>
      </c>
      <c r="X15" s="18" t="s">
        <v>7</v>
      </c>
      <c r="Y15" s="18"/>
      <c r="Z15" s="18"/>
      <c r="AA15" s="18" t="s">
        <v>7</v>
      </c>
      <c r="AB15" s="18" t="s">
        <v>7</v>
      </c>
      <c r="AC15" s="18" t="s">
        <v>7</v>
      </c>
      <c r="AD15" s="18" t="s">
        <v>7</v>
      </c>
      <c r="AE15" s="18" t="s">
        <v>7</v>
      </c>
      <c r="AF15" s="18"/>
      <c r="AG15" s="18"/>
      <c r="AH15" s="18"/>
      <c r="AI15" s="19">
        <f t="shared" si="3"/>
        <v>20</v>
      </c>
      <c r="AJ15" s="19">
        <f t="shared" si="3"/>
        <v>0</v>
      </c>
      <c r="AK15" s="19">
        <f t="shared" si="3"/>
        <v>0</v>
      </c>
      <c r="AL15" s="19">
        <f t="shared" si="3"/>
        <v>0</v>
      </c>
      <c r="AM15" s="19">
        <f t="shared" si="2"/>
        <v>0</v>
      </c>
      <c r="AN15" s="19">
        <f t="shared" si="2"/>
        <v>0</v>
      </c>
      <c r="AO15" s="19">
        <f t="shared" si="2"/>
        <v>0</v>
      </c>
      <c r="AP15" s="19">
        <f t="shared" si="2"/>
        <v>0</v>
      </c>
      <c r="AQ15" s="19">
        <f t="shared" si="2"/>
        <v>0</v>
      </c>
      <c r="AR15" s="19">
        <f t="shared" si="2"/>
        <v>0</v>
      </c>
      <c r="AS15" s="19">
        <f t="shared" si="4"/>
        <v>20</v>
      </c>
      <c r="AT15" s="20">
        <f t="shared" si="5"/>
        <v>1</v>
      </c>
    </row>
    <row r="16" spans="1:46" x14ac:dyDescent="0.15">
      <c r="A16" s="17" t="s">
        <v>33</v>
      </c>
      <c r="B16" s="17" t="s">
        <v>34</v>
      </c>
      <c r="C16" s="17" t="s">
        <v>25</v>
      </c>
      <c r="D16" s="18"/>
      <c r="E16" s="18"/>
      <c r="F16" s="18" t="s">
        <v>12</v>
      </c>
      <c r="G16" s="18" t="s">
        <v>12</v>
      </c>
      <c r="H16" s="18" t="s">
        <v>7</v>
      </c>
      <c r="I16" s="18" t="s">
        <v>7</v>
      </c>
      <c r="J16" s="18" t="s">
        <v>7</v>
      </c>
      <c r="K16" s="18"/>
      <c r="L16" s="18"/>
      <c r="M16" s="18" t="s">
        <v>7</v>
      </c>
      <c r="N16" s="18" t="s">
        <v>7</v>
      </c>
      <c r="O16" s="18" t="s">
        <v>7</v>
      </c>
      <c r="P16" s="18" t="s">
        <v>7</v>
      </c>
      <c r="Q16" s="18" t="s">
        <v>7</v>
      </c>
      <c r="R16" s="18"/>
      <c r="S16" s="18"/>
      <c r="T16" s="18" t="s">
        <v>7</v>
      </c>
      <c r="U16" s="18" t="s">
        <v>7</v>
      </c>
      <c r="V16" s="18" t="s">
        <v>7</v>
      </c>
      <c r="W16" s="18" t="s">
        <v>8</v>
      </c>
      <c r="X16" s="18" t="s">
        <v>7</v>
      </c>
      <c r="Y16" s="18"/>
      <c r="Z16" s="18"/>
      <c r="AA16" s="18" t="s">
        <v>7</v>
      </c>
      <c r="AB16" s="18" t="s">
        <v>7</v>
      </c>
      <c r="AC16" s="18" t="s">
        <v>7</v>
      </c>
      <c r="AD16" s="18" t="s">
        <v>7</v>
      </c>
      <c r="AE16" s="18" t="s">
        <v>7</v>
      </c>
      <c r="AF16" s="18"/>
      <c r="AG16" s="18"/>
      <c r="AH16" s="18"/>
      <c r="AI16" s="19">
        <f t="shared" si="3"/>
        <v>17</v>
      </c>
      <c r="AJ16" s="19">
        <f t="shared" si="3"/>
        <v>2</v>
      </c>
      <c r="AK16" s="19">
        <f t="shared" si="3"/>
        <v>0</v>
      </c>
      <c r="AL16" s="19">
        <f t="shared" si="3"/>
        <v>1</v>
      </c>
      <c r="AM16" s="19">
        <f t="shared" si="2"/>
        <v>0</v>
      </c>
      <c r="AN16" s="19">
        <f t="shared" si="2"/>
        <v>0</v>
      </c>
      <c r="AO16" s="19">
        <f t="shared" si="2"/>
        <v>0</v>
      </c>
      <c r="AP16" s="19">
        <f t="shared" si="2"/>
        <v>0</v>
      </c>
      <c r="AQ16" s="19">
        <f t="shared" si="2"/>
        <v>0</v>
      </c>
      <c r="AR16" s="19">
        <f t="shared" si="2"/>
        <v>0</v>
      </c>
      <c r="AS16" s="19">
        <f t="shared" si="4"/>
        <v>19</v>
      </c>
      <c r="AT16" s="20">
        <f t="shared" si="5"/>
        <v>0.95</v>
      </c>
    </row>
    <row r="17" spans="1:46" x14ac:dyDescent="0.15">
      <c r="A17" s="17" t="s">
        <v>35</v>
      </c>
      <c r="B17" s="17" t="s">
        <v>36</v>
      </c>
      <c r="C17" s="17" t="s">
        <v>25</v>
      </c>
      <c r="D17" s="18"/>
      <c r="E17" s="18"/>
      <c r="F17" s="18" t="s">
        <v>7</v>
      </c>
      <c r="G17" s="18" t="s">
        <v>7</v>
      </c>
      <c r="H17" s="18" t="s">
        <v>7</v>
      </c>
      <c r="I17" s="18" t="s">
        <v>7</v>
      </c>
      <c r="J17" s="18" t="s">
        <v>7</v>
      </c>
      <c r="K17" s="18"/>
      <c r="L17" s="18"/>
      <c r="M17" s="18" t="s">
        <v>7</v>
      </c>
      <c r="N17" s="18" t="s">
        <v>7</v>
      </c>
      <c r="O17" s="18" t="s">
        <v>7</v>
      </c>
      <c r="P17" s="18" t="s">
        <v>7</v>
      </c>
      <c r="Q17" s="18" t="s">
        <v>7</v>
      </c>
      <c r="R17" s="18"/>
      <c r="S17" s="18"/>
      <c r="T17" s="18" t="s">
        <v>7</v>
      </c>
      <c r="U17" s="18" t="s">
        <v>7</v>
      </c>
      <c r="V17" s="18" t="s">
        <v>7</v>
      </c>
      <c r="W17" s="18" t="s">
        <v>7</v>
      </c>
      <c r="X17" s="18" t="s">
        <v>7</v>
      </c>
      <c r="Y17" s="18"/>
      <c r="Z17" s="18"/>
      <c r="AA17" s="18" t="s">
        <v>7</v>
      </c>
      <c r="AB17" s="18" t="s">
        <v>7</v>
      </c>
      <c r="AC17" s="18" t="s">
        <v>7</v>
      </c>
      <c r="AD17" s="18" t="s">
        <v>7</v>
      </c>
      <c r="AE17" s="18" t="s">
        <v>7</v>
      </c>
      <c r="AF17" s="18"/>
      <c r="AG17" s="18"/>
      <c r="AH17" s="18"/>
      <c r="AI17" s="19">
        <f t="shared" si="3"/>
        <v>20</v>
      </c>
      <c r="AJ17" s="19">
        <f t="shared" si="3"/>
        <v>0</v>
      </c>
      <c r="AK17" s="19">
        <f t="shared" si="3"/>
        <v>0</v>
      </c>
      <c r="AL17" s="19">
        <f t="shared" si="3"/>
        <v>0</v>
      </c>
      <c r="AM17" s="19">
        <f t="shared" si="2"/>
        <v>0</v>
      </c>
      <c r="AN17" s="19">
        <f t="shared" si="2"/>
        <v>0</v>
      </c>
      <c r="AO17" s="19">
        <f t="shared" si="2"/>
        <v>0</v>
      </c>
      <c r="AP17" s="19">
        <f t="shared" si="2"/>
        <v>0</v>
      </c>
      <c r="AQ17" s="19">
        <f t="shared" si="2"/>
        <v>0</v>
      </c>
      <c r="AR17" s="19">
        <f t="shared" si="2"/>
        <v>0</v>
      </c>
      <c r="AS17" s="19">
        <f t="shared" si="4"/>
        <v>20</v>
      </c>
      <c r="AT17" s="20">
        <f t="shared" si="5"/>
        <v>1</v>
      </c>
    </row>
    <row r="18" spans="1:46" x14ac:dyDescent="0.15">
      <c r="A18" s="17" t="s">
        <v>37</v>
      </c>
      <c r="B18" s="17" t="s">
        <v>38</v>
      </c>
      <c r="C18" s="17" t="s">
        <v>25</v>
      </c>
      <c r="D18" s="18"/>
      <c r="E18" s="18"/>
      <c r="F18" s="18" t="s">
        <v>18</v>
      </c>
      <c r="G18" s="18" t="s">
        <v>7</v>
      </c>
      <c r="H18" s="18" t="s">
        <v>12</v>
      </c>
      <c r="I18" s="18" t="s">
        <v>12</v>
      </c>
      <c r="J18" s="18" t="s">
        <v>12</v>
      </c>
      <c r="K18" s="18"/>
      <c r="L18" s="18"/>
      <c r="M18" s="18" t="s">
        <v>7</v>
      </c>
      <c r="N18" s="18" t="s">
        <v>7</v>
      </c>
      <c r="O18" s="18" t="s">
        <v>7</v>
      </c>
      <c r="P18" s="18" t="s">
        <v>7</v>
      </c>
      <c r="Q18" s="18" t="s">
        <v>7</v>
      </c>
      <c r="R18" s="18"/>
      <c r="S18" s="18"/>
      <c r="T18" s="18" t="s">
        <v>7</v>
      </c>
      <c r="U18" s="18" t="s">
        <v>7</v>
      </c>
      <c r="V18" s="18" t="s">
        <v>7</v>
      </c>
      <c r="W18" s="18" t="s">
        <v>7</v>
      </c>
      <c r="X18" s="18" t="s">
        <v>7</v>
      </c>
      <c r="Y18" s="18"/>
      <c r="Z18" s="18"/>
      <c r="AA18" s="18" t="s">
        <v>7</v>
      </c>
      <c r="AB18" s="18" t="s">
        <v>7</v>
      </c>
      <c r="AC18" s="18" t="s">
        <v>7</v>
      </c>
      <c r="AD18" s="18" t="s">
        <v>7</v>
      </c>
      <c r="AE18" s="18" t="s">
        <v>7</v>
      </c>
      <c r="AF18" s="18"/>
      <c r="AG18" s="18"/>
      <c r="AH18" s="18"/>
      <c r="AI18" s="19">
        <f t="shared" si="3"/>
        <v>16</v>
      </c>
      <c r="AJ18" s="19">
        <f t="shared" si="3"/>
        <v>3</v>
      </c>
      <c r="AK18" s="19">
        <f t="shared" si="3"/>
        <v>1</v>
      </c>
      <c r="AL18" s="19">
        <f t="shared" si="3"/>
        <v>0</v>
      </c>
      <c r="AM18" s="19">
        <f t="shared" si="2"/>
        <v>0</v>
      </c>
      <c r="AN18" s="19">
        <f t="shared" si="2"/>
        <v>0</v>
      </c>
      <c r="AO18" s="19">
        <f t="shared" si="2"/>
        <v>0</v>
      </c>
      <c r="AP18" s="19">
        <f t="shared" si="2"/>
        <v>0</v>
      </c>
      <c r="AQ18" s="19">
        <f t="shared" si="2"/>
        <v>0</v>
      </c>
      <c r="AR18" s="19">
        <f t="shared" si="2"/>
        <v>0</v>
      </c>
      <c r="AS18" s="19">
        <f t="shared" si="4"/>
        <v>19</v>
      </c>
      <c r="AT18" s="20">
        <f t="shared" si="5"/>
        <v>0.95</v>
      </c>
    </row>
    <row r="19" spans="1:46" x14ac:dyDescent="0.15">
      <c r="A19" s="17" t="s">
        <v>39</v>
      </c>
      <c r="B19" s="17" t="s">
        <v>40</v>
      </c>
      <c r="C19" s="17" t="s">
        <v>6</v>
      </c>
      <c r="D19" s="18"/>
      <c r="E19" s="18"/>
      <c r="F19" s="18" t="s">
        <v>7</v>
      </c>
      <c r="G19" s="18" t="s">
        <v>7</v>
      </c>
      <c r="H19" s="18" t="s">
        <v>7</v>
      </c>
      <c r="I19" s="18" t="s">
        <v>7</v>
      </c>
      <c r="J19" s="18" t="s">
        <v>7</v>
      </c>
      <c r="K19" s="18"/>
      <c r="L19" s="18"/>
      <c r="M19" s="18" t="s">
        <v>7</v>
      </c>
      <c r="N19" s="18" t="s">
        <v>7</v>
      </c>
      <c r="O19" s="18" t="s">
        <v>12</v>
      </c>
      <c r="P19" s="18" t="s">
        <v>12</v>
      </c>
      <c r="Q19" s="18" t="s">
        <v>7</v>
      </c>
      <c r="R19" s="18"/>
      <c r="S19" s="18"/>
      <c r="T19" s="18" t="s">
        <v>7</v>
      </c>
      <c r="U19" s="18" t="s">
        <v>7</v>
      </c>
      <c r="V19" s="18" t="s">
        <v>7</v>
      </c>
      <c r="W19" s="18" t="s">
        <v>7</v>
      </c>
      <c r="X19" s="18" t="s">
        <v>7</v>
      </c>
      <c r="Y19" s="18"/>
      <c r="Z19" s="18"/>
      <c r="AA19" s="18" t="s">
        <v>8</v>
      </c>
      <c r="AB19" s="18" t="s">
        <v>7</v>
      </c>
      <c r="AC19" s="18" t="s">
        <v>7</v>
      </c>
      <c r="AD19" s="18" t="s">
        <v>7</v>
      </c>
      <c r="AE19" s="18" t="s">
        <v>7</v>
      </c>
      <c r="AF19" s="18"/>
      <c r="AG19" s="18"/>
      <c r="AH19" s="18"/>
      <c r="AI19" s="19">
        <f t="shared" si="3"/>
        <v>17</v>
      </c>
      <c r="AJ19" s="19">
        <f t="shared" si="3"/>
        <v>2</v>
      </c>
      <c r="AK19" s="19">
        <f t="shared" si="3"/>
        <v>0</v>
      </c>
      <c r="AL19" s="19">
        <f t="shared" si="3"/>
        <v>1</v>
      </c>
      <c r="AM19" s="19">
        <f t="shared" si="2"/>
        <v>0</v>
      </c>
      <c r="AN19" s="19">
        <f t="shared" si="2"/>
        <v>0</v>
      </c>
      <c r="AO19" s="19">
        <f t="shared" si="2"/>
        <v>0</v>
      </c>
      <c r="AP19" s="19">
        <f t="shared" si="2"/>
        <v>0</v>
      </c>
      <c r="AQ19" s="19">
        <f t="shared" si="2"/>
        <v>0</v>
      </c>
      <c r="AR19" s="19">
        <f t="shared" si="2"/>
        <v>0</v>
      </c>
      <c r="AS19" s="19">
        <f t="shared" si="4"/>
        <v>19</v>
      </c>
      <c r="AT19" s="20">
        <f t="shared" si="5"/>
        <v>0.95</v>
      </c>
    </row>
    <row r="20" spans="1:46" x14ac:dyDescent="0.15">
      <c r="A20" s="17" t="s">
        <v>41</v>
      </c>
      <c r="B20" s="17" t="s">
        <v>42</v>
      </c>
      <c r="C20" s="17" t="s">
        <v>6</v>
      </c>
      <c r="D20" s="18"/>
      <c r="E20" s="18"/>
      <c r="F20" s="18" t="s">
        <v>7</v>
      </c>
      <c r="G20" s="18" t="s">
        <v>7</v>
      </c>
      <c r="H20" s="18" t="s">
        <v>7</v>
      </c>
      <c r="I20" s="18" t="s">
        <v>7</v>
      </c>
      <c r="J20" s="18" t="s">
        <v>7</v>
      </c>
      <c r="K20" s="18"/>
      <c r="L20" s="18"/>
      <c r="M20" s="18" t="s">
        <v>7</v>
      </c>
      <c r="N20" s="18" t="s">
        <v>7</v>
      </c>
      <c r="O20" s="18" t="s">
        <v>7</v>
      </c>
      <c r="P20" s="18" t="s">
        <v>7</v>
      </c>
      <c r="Q20" s="18" t="s">
        <v>7</v>
      </c>
      <c r="R20" s="18"/>
      <c r="S20" s="18"/>
      <c r="T20" s="18" t="s">
        <v>7</v>
      </c>
      <c r="U20" s="18" t="s">
        <v>7</v>
      </c>
      <c r="V20" s="18" t="s">
        <v>7</v>
      </c>
      <c r="W20" s="18" t="s">
        <v>7</v>
      </c>
      <c r="X20" s="18" t="s">
        <v>7</v>
      </c>
      <c r="Y20" s="18"/>
      <c r="Z20" s="18"/>
      <c r="AA20" s="18" t="s">
        <v>7</v>
      </c>
      <c r="AB20" s="18" t="s">
        <v>7</v>
      </c>
      <c r="AC20" s="18" t="s">
        <v>7</v>
      </c>
      <c r="AD20" s="18" t="s">
        <v>7</v>
      </c>
      <c r="AE20" s="18" t="s">
        <v>7</v>
      </c>
      <c r="AF20" s="18"/>
      <c r="AG20" s="18"/>
      <c r="AH20" s="18"/>
      <c r="AI20" s="19">
        <f t="shared" si="3"/>
        <v>20</v>
      </c>
      <c r="AJ20" s="19">
        <f t="shared" si="3"/>
        <v>0</v>
      </c>
      <c r="AK20" s="19">
        <f t="shared" si="3"/>
        <v>0</v>
      </c>
      <c r="AL20" s="19">
        <f t="shared" si="3"/>
        <v>0</v>
      </c>
      <c r="AM20" s="19">
        <f t="shared" si="2"/>
        <v>0</v>
      </c>
      <c r="AN20" s="19">
        <f t="shared" si="2"/>
        <v>0</v>
      </c>
      <c r="AO20" s="19">
        <f t="shared" si="2"/>
        <v>0</v>
      </c>
      <c r="AP20" s="19">
        <f t="shared" si="2"/>
        <v>0</v>
      </c>
      <c r="AQ20" s="19">
        <f t="shared" si="2"/>
        <v>0</v>
      </c>
      <c r="AR20" s="19">
        <f t="shared" si="2"/>
        <v>0</v>
      </c>
      <c r="AS20" s="19">
        <f t="shared" si="4"/>
        <v>20</v>
      </c>
      <c r="AT20" s="20">
        <f t="shared" si="5"/>
        <v>1</v>
      </c>
    </row>
    <row r="21" spans="1:46" x14ac:dyDescent="0.15">
      <c r="A21" s="17" t="s">
        <v>43</v>
      </c>
      <c r="B21" s="17" t="s">
        <v>44</v>
      </c>
      <c r="C21" s="17" t="s">
        <v>6</v>
      </c>
      <c r="D21" s="18"/>
      <c r="E21" s="18"/>
      <c r="F21" s="18" t="s">
        <v>7</v>
      </c>
      <c r="G21" s="18" t="s">
        <v>7</v>
      </c>
      <c r="H21" s="18" t="s">
        <v>7</v>
      </c>
      <c r="I21" s="18" t="s">
        <v>7</v>
      </c>
      <c r="J21" s="18" t="s">
        <v>7</v>
      </c>
      <c r="K21" s="18"/>
      <c r="L21" s="18"/>
      <c r="M21" s="18" t="s">
        <v>7</v>
      </c>
      <c r="N21" s="18" t="s">
        <v>18</v>
      </c>
      <c r="O21" s="18" t="s">
        <v>7</v>
      </c>
      <c r="P21" s="18" t="s">
        <v>7</v>
      </c>
      <c r="Q21" s="18" t="s">
        <v>7</v>
      </c>
      <c r="R21" s="18"/>
      <c r="S21" s="18"/>
      <c r="T21" s="18" t="s">
        <v>7</v>
      </c>
      <c r="U21" s="18" t="s">
        <v>7</v>
      </c>
      <c r="V21" s="18" t="s">
        <v>7</v>
      </c>
      <c r="W21" s="18" t="s">
        <v>7</v>
      </c>
      <c r="X21" s="18" t="s">
        <v>7</v>
      </c>
      <c r="Y21" s="18"/>
      <c r="Z21" s="18"/>
      <c r="AA21" s="18" t="s">
        <v>7</v>
      </c>
      <c r="AB21" s="18" t="s">
        <v>7</v>
      </c>
      <c r="AC21" s="18" t="s">
        <v>7</v>
      </c>
      <c r="AD21" s="18" t="s">
        <v>7</v>
      </c>
      <c r="AE21" s="18" t="s">
        <v>7</v>
      </c>
      <c r="AF21" s="18"/>
      <c r="AG21" s="18"/>
      <c r="AH21" s="18"/>
      <c r="AI21" s="19">
        <f t="shared" si="3"/>
        <v>19</v>
      </c>
      <c r="AJ21" s="19">
        <f t="shared" si="3"/>
        <v>0</v>
      </c>
      <c r="AK21" s="19">
        <f t="shared" si="3"/>
        <v>1</v>
      </c>
      <c r="AL21" s="19">
        <f t="shared" si="3"/>
        <v>0</v>
      </c>
      <c r="AM21" s="19">
        <f t="shared" si="2"/>
        <v>0</v>
      </c>
      <c r="AN21" s="19">
        <f t="shared" si="2"/>
        <v>0</v>
      </c>
      <c r="AO21" s="19">
        <f t="shared" si="2"/>
        <v>0</v>
      </c>
      <c r="AP21" s="19">
        <f t="shared" si="2"/>
        <v>0</v>
      </c>
      <c r="AQ21" s="19">
        <f t="shared" si="2"/>
        <v>0</v>
      </c>
      <c r="AR21" s="19">
        <f t="shared" si="2"/>
        <v>0</v>
      </c>
      <c r="AS21" s="19">
        <f t="shared" si="4"/>
        <v>19</v>
      </c>
      <c r="AT21" s="20">
        <f t="shared" si="5"/>
        <v>0.95</v>
      </c>
    </row>
    <row r="22" spans="1:46" x14ac:dyDescent="0.15">
      <c r="A22" s="17" t="s">
        <v>45</v>
      </c>
      <c r="B22" s="17" t="s">
        <v>46</v>
      </c>
      <c r="C22" s="17" t="s">
        <v>6</v>
      </c>
      <c r="D22" s="18"/>
      <c r="E22" s="18"/>
      <c r="F22" s="18" t="s">
        <v>7</v>
      </c>
      <c r="G22" s="18" t="s">
        <v>7</v>
      </c>
      <c r="H22" s="18" t="s">
        <v>7</v>
      </c>
      <c r="I22" s="18" t="s">
        <v>7</v>
      </c>
      <c r="J22" s="18" t="s">
        <v>7</v>
      </c>
      <c r="K22" s="18"/>
      <c r="L22" s="18"/>
      <c r="M22" s="18" t="s">
        <v>7</v>
      </c>
      <c r="N22" s="18" t="s">
        <v>7</v>
      </c>
      <c r="O22" s="18" t="s">
        <v>7</v>
      </c>
      <c r="P22" s="18" t="s">
        <v>7</v>
      </c>
      <c r="Q22" s="18" t="s">
        <v>7</v>
      </c>
      <c r="R22" s="18"/>
      <c r="S22" s="18"/>
      <c r="T22" s="18" t="s">
        <v>7</v>
      </c>
      <c r="U22" s="18" t="s">
        <v>7</v>
      </c>
      <c r="V22" s="18" t="s">
        <v>7</v>
      </c>
      <c r="W22" s="18" t="s">
        <v>7</v>
      </c>
      <c r="X22" s="18" t="s">
        <v>7</v>
      </c>
      <c r="Y22" s="18"/>
      <c r="Z22" s="18"/>
      <c r="AA22" s="18" t="s">
        <v>7</v>
      </c>
      <c r="AB22" s="18" t="s">
        <v>7</v>
      </c>
      <c r="AC22" s="18" t="s">
        <v>7</v>
      </c>
      <c r="AD22" s="18" t="s">
        <v>7</v>
      </c>
      <c r="AE22" s="18" t="s">
        <v>7</v>
      </c>
      <c r="AF22" s="18"/>
      <c r="AG22" s="18"/>
      <c r="AH22" s="18"/>
      <c r="AI22" s="19">
        <f>COUNTIF($D22:$AH22,AI$5)</f>
        <v>20</v>
      </c>
      <c r="AJ22" s="19">
        <f>COUNTIF($D22:$AH22,AJ$5)</f>
        <v>0</v>
      </c>
      <c r="AK22" s="19">
        <f>COUNTIF($D22:$AH22,AK$5)</f>
        <v>0</v>
      </c>
      <c r="AL22" s="19">
        <f>COUNTIF($D22:$AH22,AL$5)</f>
        <v>0</v>
      </c>
      <c r="AM22" s="19">
        <f t="shared" si="2"/>
        <v>0</v>
      </c>
      <c r="AN22" s="19">
        <f t="shared" si="2"/>
        <v>0</v>
      </c>
      <c r="AO22" s="19">
        <f t="shared" si="2"/>
        <v>0</v>
      </c>
      <c r="AP22" s="19">
        <f t="shared" si="2"/>
        <v>0</v>
      </c>
      <c r="AQ22" s="19">
        <f t="shared" si="2"/>
        <v>0</v>
      </c>
      <c r="AR22" s="19">
        <f t="shared" si="2"/>
        <v>0</v>
      </c>
      <c r="AS22" s="19">
        <f>AI22+AJ22</f>
        <v>20</v>
      </c>
      <c r="AT22" s="20">
        <f>AS22/$Q$1</f>
        <v>1</v>
      </c>
    </row>
    <row r="23" spans="1:46" x14ac:dyDescent="0.15">
      <c r="A23" s="17" t="s">
        <v>47</v>
      </c>
      <c r="B23" s="17" t="s">
        <v>48</v>
      </c>
      <c r="C23" s="17" t="s">
        <v>6</v>
      </c>
      <c r="D23" s="18"/>
      <c r="E23" s="18"/>
      <c r="F23" s="18" t="s">
        <v>7</v>
      </c>
      <c r="G23" s="18" t="s">
        <v>7</v>
      </c>
      <c r="H23" s="18" t="s">
        <v>7</v>
      </c>
      <c r="I23" s="18" t="s">
        <v>7</v>
      </c>
      <c r="J23" s="18" t="s">
        <v>7</v>
      </c>
      <c r="K23" s="18"/>
      <c r="L23" s="18"/>
      <c r="M23" s="18" t="s">
        <v>7</v>
      </c>
      <c r="N23" s="18" t="s">
        <v>7</v>
      </c>
      <c r="O23" s="18" t="s">
        <v>7</v>
      </c>
      <c r="P23" s="18" t="s">
        <v>7</v>
      </c>
      <c r="Q23" s="18" t="s">
        <v>7</v>
      </c>
      <c r="R23" s="18"/>
      <c r="S23" s="18"/>
      <c r="T23" s="18" t="s">
        <v>7</v>
      </c>
      <c r="U23" s="18" t="s">
        <v>7</v>
      </c>
      <c r="V23" s="18" t="s">
        <v>7</v>
      </c>
      <c r="W23" s="18" t="s">
        <v>7</v>
      </c>
      <c r="X23" s="18" t="s">
        <v>7</v>
      </c>
      <c r="Y23" s="18"/>
      <c r="Z23" s="18"/>
      <c r="AA23" s="18" t="s">
        <v>7</v>
      </c>
      <c r="AB23" s="18" t="s">
        <v>7</v>
      </c>
      <c r="AC23" s="18" t="s">
        <v>7</v>
      </c>
      <c r="AD23" s="18" t="s">
        <v>7</v>
      </c>
      <c r="AE23" s="18" t="s">
        <v>7</v>
      </c>
      <c r="AF23" s="18"/>
      <c r="AG23" s="18"/>
      <c r="AH23" s="18"/>
      <c r="AI23" s="19">
        <f t="shared" si="3"/>
        <v>20</v>
      </c>
      <c r="AJ23" s="19">
        <f t="shared" si="3"/>
        <v>0</v>
      </c>
      <c r="AK23" s="19">
        <f t="shared" si="3"/>
        <v>0</v>
      </c>
      <c r="AL23" s="19">
        <f t="shared" si="3"/>
        <v>0</v>
      </c>
      <c r="AM23" s="19">
        <f t="shared" si="3"/>
        <v>0</v>
      </c>
      <c r="AN23" s="19">
        <f t="shared" si="3"/>
        <v>0</v>
      </c>
      <c r="AO23" s="19">
        <f t="shared" si="3"/>
        <v>0</v>
      </c>
      <c r="AP23" s="19">
        <f t="shared" si="3"/>
        <v>0</v>
      </c>
      <c r="AQ23" s="19">
        <f t="shared" si="3"/>
        <v>0</v>
      </c>
      <c r="AR23" s="19">
        <f t="shared" si="3"/>
        <v>0</v>
      </c>
      <c r="AS23" s="19">
        <f t="shared" ref="AS23:AS33" si="6">AI23+AJ23</f>
        <v>20</v>
      </c>
      <c r="AT23" s="20">
        <f t="shared" si="5"/>
        <v>1</v>
      </c>
    </row>
    <row r="24" spans="1:46" x14ac:dyDescent="0.15">
      <c r="A24" s="17" t="s">
        <v>49</v>
      </c>
      <c r="B24" s="17" t="s">
        <v>50</v>
      </c>
      <c r="C24" s="17" t="s">
        <v>6</v>
      </c>
      <c r="D24" s="18"/>
      <c r="E24" s="18"/>
      <c r="F24" s="18" t="s">
        <v>7</v>
      </c>
      <c r="G24" s="18" t="s">
        <v>7</v>
      </c>
      <c r="H24" s="18" t="s">
        <v>7</v>
      </c>
      <c r="I24" s="18" t="s">
        <v>7</v>
      </c>
      <c r="J24" s="18" t="s">
        <v>7</v>
      </c>
      <c r="K24" s="18"/>
      <c r="L24" s="18"/>
      <c r="M24" s="18" t="s">
        <v>7</v>
      </c>
      <c r="N24" s="18" t="s">
        <v>7</v>
      </c>
      <c r="O24" s="18" t="s">
        <v>7</v>
      </c>
      <c r="P24" s="18" t="s">
        <v>7</v>
      </c>
      <c r="Q24" s="18" t="s">
        <v>7</v>
      </c>
      <c r="R24" s="18"/>
      <c r="S24" s="18"/>
      <c r="T24" s="18" t="s">
        <v>7</v>
      </c>
      <c r="U24" s="18" t="s">
        <v>7</v>
      </c>
      <c r="V24" s="18" t="s">
        <v>7</v>
      </c>
      <c r="W24" s="18" t="s">
        <v>7</v>
      </c>
      <c r="X24" s="18" t="s">
        <v>7</v>
      </c>
      <c r="Y24" s="18"/>
      <c r="Z24" s="18"/>
      <c r="AA24" s="18" t="s">
        <v>7</v>
      </c>
      <c r="AB24" s="18" t="s">
        <v>7</v>
      </c>
      <c r="AC24" s="18" t="s">
        <v>7</v>
      </c>
      <c r="AD24" s="18" t="s">
        <v>7</v>
      </c>
      <c r="AE24" s="18" t="s">
        <v>7</v>
      </c>
      <c r="AF24" s="18"/>
      <c r="AG24" s="18"/>
      <c r="AH24" s="18"/>
      <c r="AI24" s="19">
        <f t="shared" ref="AI24:AR33" si="7">COUNTIF($D24:$AH24,AI$5)</f>
        <v>20</v>
      </c>
      <c r="AJ24" s="19">
        <f t="shared" si="7"/>
        <v>0</v>
      </c>
      <c r="AK24" s="19">
        <f t="shared" si="7"/>
        <v>0</v>
      </c>
      <c r="AL24" s="19">
        <f t="shared" si="7"/>
        <v>0</v>
      </c>
      <c r="AM24" s="19">
        <f t="shared" si="7"/>
        <v>0</v>
      </c>
      <c r="AN24" s="19">
        <f t="shared" si="7"/>
        <v>0</v>
      </c>
      <c r="AO24" s="19">
        <f t="shared" si="7"/>
        <v>0</v>
      </c>
      <c r="AP24" s="19">
        <f t="shared" si="7"/>
        <v>0</v>
      </c>
      <c r="AQ24" s="19">
        <f t="shared" si="7"/>
        <v>0</v>
      </c>
      <c r="AR24" s="19">
        <f t="shared" si="7"/>
        <v>0</v>
      </c>
      <c r="AS24" s="19">
        <f t="shared" si="6"/>
        <v>20</v>
      </c>
      <c r="AT24" s="20">
        <f t="shared" si="5"/>
        <v>1</v>
      </c>
    </row>
    <row r="25" spans="1:46" x14ac:dyDescent="0.15">
      <c r="A25" s="17" t="s">
        <v>51</v>
      </c>
      <c r="B25" s="17" t="s">
        <v>52</v>
      </c>
      <c r="C25" s="17" t="s">
        <v>6</v>
      </c>
      <c r="D25" s="18"/>
      <c r="E25" s="18"/>
      <c r="F25" s="18" t="s">
        <v>7</v>
      </c>
      <c r="G25" s="18" t="s">
        <v>7</v>
      </c>
      <c r="H25" s="18" t="s">
        <v>7</v>
      </c>
      <c r="I25" s="18" t="s">
        <v>7</v>
      </c>
      <c r="J25" s="18" t="s">
        <v>7</v>
      </c>
      <c r="K25" s="18"/>
      <c r="L25" s="18"/>
      <c r="M25" s="18" t="s">
        <v>7</v>
      </c>
      <c r="N25" s="18" t="s">
        <v>7</v>
      </c>
      <c r="O25" s="18" t="s">
        <v>8</v>
      </c>
      <c r="P25" s="18" t="s">
        <v>7</v>
      </c>
      <c r="Q25" s="18" t="s">
        <v>7</v>
      </c>
      <c r="R25" s="18"/>
      <c r="S25" s="18"/>
      <c r="T25" s="18" t="s">
        <v>7</v>
      </c>
      <c r="U25" s="18" t="s">
        <v>7</v>
      </c>
      <c r="V25" s="18" t="s">
        <v>7</v>
      </c>
      <c r="W25" s="18" t="s">
        <v>7</v>
      </c>
      <c r="X25" s="18" t="s">
        <v>7</v>
      </c>
      <c r="Y25" s="18"/>
      <c r="Z25" s="18"/>
      <c r="AA25" s="18" t="s">
        <v>7</v>
      </c>
      <c r="AB25" s="18" t="s">
        <v>7</v>
      </c>
      <c r="AC25" s="18" t="s">
        <v>7</v>
      </c>
      <c r="AD25" s="18" t="s">
        <v>7</v>
      </c>
      <c r="AE25" s="18" t="s">
        <v>7</v>
      </c>
      <c r="AF25" s="18"/>
      <c r="AG25" s="18"/>
      <c r="AH25" s="18"/>
      <c r="AI25" s="19">
        <f t="shared" si="7"/>
        <v>19</v>
      </c>
      <c r="AJ25" s="19">
        <f t="shared" si="7"/>
        <v>0</v>
      </c>
      <c r="AK25" s="19">
        <f t="shared" si="7"/>
        <v>0</v>
      </c>
      <c r="AL25" s="19">
        <f t="shared" si="7"/>
        <v>1</v>
      </c>
      <c r="AM25" s="19">
        <f t="shared" si="7"/>
        <v>0</v>
      </c>
      <c r="AN25" s="19">
        <f t="shared" si="7"/>
        <v>0</v>
      </c>
      <c r="AO25" s="19">
        <f t="shared" si="7"/>
        <v>0</v>
      </c>
      <c r="AP25" s="19">
        <f t="shared" si="7"/>
        <v>0</v>
      </c>
      <c r="AQ25" s="19">
        <f t="shared" si="7"/>
        <v>0</v>
      </c>
      <c r="AR25" s="19">
        <f t="shared" si="7"/>
        <v>0</v>
      </c>
      <c r="AS25" s="19">
        <f t="shared" si="6"/>
        <v>19</v>
      </c>
      <c r="AT25" s="20">
        <f t="shared" si="5"/>
        <v>0.95</v>
      </c>
    </row>
    <row r="26" spans="1:46" x14ac:dyDescent="0.15">
      <c r="A26" s="17" t="s">
        <v>53</v>
      </c>
      <c r="B26" s="17" t="s">
        <v>54</v>
      </c>
      <c r="C26" s="17" t="s">
        <v>55</v>
      </c>
      <c r="D26" s="18"/>
      <c r="E26" s="18"/>
      <c r="F26" s="18" t="s">
        <v>7</v>
      </c>
      <c r="G26" s="18" t="s">
        <v>7</v>
      </c>
      <c r="H26" s="18" t="s">
        <v>7</v>
      </c>
      <c r="I26" s="18" t="s">
        <v>7</v>
      </c>
      <c r="J26" s="18" t="s">
        <v>7</v>
      </c>
      <c r="K26" s="18"/>
      <c r="L26" s="18"/>
      <c r="M26" s="18" t="s">
        <v>7</v>
      </c>
      <c r="N26" s="18" t="s">
        <v>7</v>
      </c>
      <c r="O26" s="18" t="s">
        <v>7</v>
      </c>
      <c r="P26" s="18" t="s">
        <v>7</v>
      </c>
      <c r="Q26" s="18" t="s">
        <v>7</v>
      </c>
      <c r="R26" s="18"/>
      <c r="S26" s="18"/>
      <c r="T26" s="18" t="s">
        <v>7</v>
      </c>
      <c r="U26" s="18" t="s">
        <v>7</v>
      </c>
      <c r="V26" s="18" t="s">
        <v>7</v>
      </c>
      <c r="W26" s="18" t="s">
        <v>7</v>
      </c>
      <c r="X26" s="18" t="s">
        <v>7</v>
      </c>
      <c r="Y26" s="18"/>
      <c r="Z26" s="18"/>
      <c r="AA26" s="18" t="s">
        <v>7</v>
      </c>
      <c r="AB26" s="18" t="s">
        <v>7</v>
      </c>
      <c r="AC26" s="18" t="s">
        <v>7</v>
      </c>
      <c r="AD26" s="18" t="s">
        <v>7</v>
      </c>
      <c r="AE26" s="18" t="s">
        <v>7</v>
      </c>
      <c r="AF26" s="18"/>
      <c r="AG26" s="18"/>
      <c r="AH26" s="18"/>
      <c r="AI26" s="19">
        <f t="shared" si="7"/>
        <v>20</v>
      </c>
      <c r="AJ26" s="19">
        <f t="shared" si="7"/>
        <v>0</v>
      </c>
      <c r="AK26" s="19">
        <f t="shared" si="7"/>
        <v>0</v>
      </c>
      <c r="AL26" s="19">
        <f t="shared" si="7"/>
        <v>0</v>
      </c>
      <c r="AM26" s="19">
        <f t="shared" si="7"/>
        <v>0</v>
      </c>
      <c r="AN26" s="19">
        <f t="shared" si="7"/>
        <v>0</v>
      </c>
      <c r="AO26" s="19">
        <f t="shared" si="7"/>
        <v>0</v>
      </c>
      <c r="AP26" s="19">
        <f t="shared" si="7"/>
        <v>0</v>
      </c>
      <c r="AQ26" s="19">
        <f t="shared" si="7"/>
        <v>0</v>
      </c>
      <c r="AR26" s="19">
        <f t="shared" si="7"/>
        <v>0</v>
      </c>
      <c r="AS26" s="19">
        <f t="shared" si="6"/>
        <v>20</v>
      </c>
      <c r="AT26" s="20">
        <f t="shared" si="5"/>
        <v>1</v>
      </c>
    </row>
    <row r="27" spans="1:46" x14ac:dyDescent="0.15">
      <c r="A27" s="17" t="s">
        <v>56</v>
      </c>
      <c r="B27" s="17" t="s">
        <v>57</v>
      </c>
      <c r="C27" s="17" t="s">
        <v>55</v>
      </c>
      <c r="D27" s="18"/>
      <c r="E27" s="18"/>
      <c r="F27" s="18" t="s">
        <v>7</v>
      </c>
      <c r="G27" s="18" t="s">
        <v>7</v>
      </c>
      <c r="H27" s="18" t="s">
        <v>7</v>
      </c>
      <c r="I27" s="18" t="s">
        <v>7</v>
      </c>
      <c r="J27" s="18" t="s">
        <v>7</v>
      </c>
      <c r="K27" s="18"/>
      <c r="L27" s="18"/>
      <c r="M27" s="18" t="s">
        <v>7</v>
      </c>
      <c r="N27" s="18" t="s">
        <v>7</v>
      </c>
      <c r="O27" s="18" t="s">
        <v>7</v>
      </c>
      <c r="P27" s="18" t="s">
        <v>7</v>
      </c>
      <c r="Q27" s="18" t="s">
        <v>7</v>
      </c>
      <c r="R27" s="18"/>
      <c r="S27" s="18"/>
      <c r="T27" s="18" t="s">
        <v>7</v>
      </c>
      <c r="U27" s="18" t="s">
        <v>7</v>
      </c>
      <c r="V27" s="18" t="s">
        <v>7</v>
      </c>
      <c r="W27" s="18" t="s">
        <v>7</v>
      </c>
      <c r="X27" s="18" t="s">
        <v>7</v>
      </c>
      <c r="Y27" s="18"/>
      <c r="Z27" s="18"/>
      <c r="AA27" s="18" t="s">
        <v>7</v>
      </c>
      <c r="AB27" s="18" t="s">
        <v>7</v>
      </c>
      <c r="AC27" s="18" t="s">
        <v>7</v>
      </c>
      <c r="AD27" s="18" t="s">
        <v>7</v>
      </c>
      <c r="AE27" s="18" t="s">
        <v>7</v>
      </c>
      <c r="AF27" s="18"/>
      <c r="AG27" s="18"/>
      <c r="AH27" s="18"/>
      <c r="AI27" s="19">
        <f t="shared" si="7"/>
        <v>20</v>
      </c>
      <c r="AJ27" s="19">
        <f t="shared" si="7"/>
        <v>0</v>
      </c>
      <c r="AK27" s="19">
        <f t="shared" si="7"/>
        <v>0</v>
      </c>
      <c r="AL27" s="19">
        <f t="shared" si="7"/>
        <v>0</v>
      </c>
      <c r="AM27" s="19">
        <f t="shared" si="7"/>
        <v>0</v>
      </c>
      <c r="AN27" s="19">
        <f t="shared" si="7"/>
        <v>0</v>
      </c>
      <c r="AO27" s="19">
        <f t="shared" si="7"/>
        <v>0</v>
      </c>
      <c r="AP27" s="19">
        <f t="shared" si="7"/>
        <v>0</v>
      </c>
      <c r="AQ27" s="19">
        <f t="shared" si="7"/>
        <v>0</v>
      </c>
      <c r="AR27" s="19">
        <f t="shared" si="7"/>
        <v>0</v>
      </c>
      <c r="AS27" s="19">
        <f t="shared" si="6"/>
        <v>20</v>
      </c>
      <c r="AT27" s="20">
        <f t="shared" si="5"/>
        <v>1</v>
      </c>
    </row>
    <row r="28" spans="1:46" x14ac:dyDescent="0.15">
      <c r="A28" s="17" t="s">
        <v>58</v>
      </c>
      <c r="B28" s="17" t="s">
        <v>59</v>
      </c>
      <c r="C28" s="17" t="s">
        <v>55</v>
      </c>
      <c r="D28" s="18"/>
      <c r="E28" s="18"/>
      <c r="F28" s="18" t="s">
        <v>7</v>
      </c>
      <c r="G28" s="18" t="s">
        <v>7</v>
      </c>
      <c r="H28" s="18" t="s">
        <v>7</v>
      </c>
      <c r="I28" s="18" t="s">
        <v>7</v>
      </c>
      <c r="J28" s="18" t="s">
        <v>7</v>
      </c>
      <c r="K28" s="18"/>
      <c r="L28" s="18"/>
      <c r="M28" s="18" t="s">
        <v>7</v>
      </c>
      <c r="N28" s="18" t="s">
        <v>7</v>
      </c>
      <c r="O28" s="18" t="s">
        <v>7</v>
      </c>
      <c r="P28" s="18" t="s">
        <v>7</v>
      </c>
      <c r="Q28" s="18" t="s">
        <v>7</v>
      </c>
      <c r="R28" s="18"/>
      <c r="S28" s="18"/>
      <c r="T28" s="18" t="s">
        <v>7</v>
      </c>
      <c r="U28" s="18" t="s">
        <v>7</v>
      </c>
      <c r="V28" s="18" t="s">
        <v>7</v>
      </c>
      <c r="W28" s="18" t="s">
        <v>7</v>
      </c>
      <c r="X28" s="18" t="s">
        <v>7</v>
      </c>
      <c r="Y28" s="18"/>
      <c r="Z28" s="18"/>
      <c r="AA28" s="18" t="s">
        <v>7</v>
      </c>
      <c r="AB28" s="18" t="s">
        <v>7</v>
      </c>
      <c r="AC28" s="18" t="s">
        <v>7</v>
      </c>
      <c r="AD28" s="18" t="s">
        <v>7</v>
      </c>
      <c r="AE28" s="18" t="s">
        <v>7</v>
      </c>
      <c r="AF28" s="18"/>
      <c r="AG28" s="18"/>
      <c r="AH28" s="18"/>
      <c r="AI28" s="19">
        <f t="shared" si="7"/>
        <v>20</v>
      </c>
      <c r="AJ28" s="19">
        <f t="shared" si="7"/>
        <v>0</v>
      </c>
      <c r="AK28" s="19">
        <f t="shared" si="7"/>
        <v>0</v>
      </c>
      <c r="AL28" s="19">
        <f t="shared" si="7"/>
        <v>0</v>
      </c>
      <c r="AM28" s="19">
        <f t="shared" si="7"/>
        <v>0</v>
      </c>
      <c r="AN28" s="19">
        <f t="shared" si="7"/>
        <v>0</v>
      </c>
      <c r="AO28" s="19">
        <f t="shared" si="7"/>
        <v>0</v>
      </c>
      <c r="AP28" s="19">
        <f t="shared" si="7"/>
        <v>0</v>
      </c>
      <c r="AQ28" s="19">
        <f t="shared" si="7"/>
        <v>0</v>
      </c>
      <c r="AR28" s="19">
        <f t="shared" si="7"/>
        <v>0</v>
      </c>
      <c r="AS28" s="19">
        <f t="shared" si="6"/>
        <v>20</v>
      </c>
      <c r="AT28" s="20">
        <f t="shared" si="5"/>
        <v>1</v>
      </c>
    </row>
    <row r="29" spans="1:46" x14ac:dyDescent="0.15">
      <c r="A29" s="17" t="s">
        <v>60</v>
      </c>
      <c r="B29" s="17" t="s">
        <v>61</v>
      </c>
      <c r="C29" s="17" t="s">
        <v>6</v>
      </c>
      <c r="D29" s="18"/>
      <c r="E29" s="18"/>
      <c r="F29" s="18" t="s">
        <v>7</v>
      </c>
      <c r="G29" s="18" t="s">
        <v>7</v>
      </c>
      <c r="H29" s="18" t="s">
        <v>7</v>
      </c>
      <c r="I29" s="18" t="s">
        <v>7</v>
      </c>
      <c r="J29" s="18" t="s">
        <v>7</v>
      </c>
      <c r="K29" s="18"/>
      <c r="L29" s="18"/>
      <c r="M29" s="18" t="s">
        <v>7</v>
      </c>
      <c r="N29" s="18" t="s">
        <v>7</v>
      </c>
      <c r="O29" s="18" t="s">
        <v>7</v>
      </c>
      <c r="P29" s="18" t="s">
        <v>7</v>
      </c>
      <c r="Q29" s="18" t="s">
        <v>7</v>
      </c>
      <c r="R29" s="18"/>
      <c r="S29" s="18"/>
      <c r="T29" s="18" t="s">
        <v>7</v>
      </c>
      <c r="U29" s="18" t="s">
        <v>7</v>
      </c>
      <c r="V29" s="18" t="s">
        <v>7</v>
      </c>
      <c r="W29" s="18" t="s">
        <v>62</v>
      </c>
      <c r="X29" s="18" t="s">
        <v>7</v>
      </c>
      <c r="Y29" s="18"/>
      <c r="Z29" s="18"/>
      <c r="AA29" s="18" t="s">
        <v>7</v>
      </c>
      <c r="AB29" s="18" t="s">
        <v>7</v>
      </c>
      <c r="AC29" s="18" t="s">
        <v>7</v>
      </c>
      <c r="AD29" s="18" t="s">
        <v>7</v>
      </c>
      <c r="AE29" s="18" t="s">
        <v>7</v>
      </c>
      <c r="AF29" s="18"/>
      <c r="AG29" s="18"/>
      <c r="AH29" s="18"/>
      <c r="AI29" s="19">
        <f t="shared" si="7"/>
        <v>19</v>
      </c>
      <c r="AJ29" s="19">
        <f t="shared" si="7"/>
        <v>0</v>
      </c>
      <c r="AK29" s="19">
        <f t="shared" si="7"/>
        <v>0</v>
      </c>
      <c r="AL29" s="19">
        <f t="shared" si="7"/>
        <v>0</v>
      </c>
      <c r="AM29" s="19">
        <f t="shared" si="7"/>
        <v>0</v>
      </c>
      <c r="AN29" s="19">
        <f t="shared" si="7"/>
        <v>0</v>
      </c>
      <c r="AO29" s="19">
        <f t="shared" si="7"/>
        <v>0</v>
      </c>
      <c r="AP29" s="19">
        <f t="shared" si="7"/>
        <v>0</v>
      </c>
      <c r="AQ29" s="19">
        <f t="shared" si="7"/>
        <v>0</v>
      </c>
      <c r="AR29" s="19">
        <f t="shared" si="7"/>
        <v>0</v>
      </c>
      <c r="AS29" s="19">
        <f t="shared" si="6"/>
        <v>19</v>
      </c>
      <c r="AT29" s="20">
        <f t="shared" si="5"/>
        <v>0.95</v>
      </c>
    </row>
    <row r="30" spans="1:46" x14ac:dyDescent="0.15">
      <c r="A30" s="17" t="s">
        <v>63</v>
      </c>
      <c r="B30" s="17" t="s">
        <v>64</v>
      </c>
      <c r="C30" s="17" t="s">
        <v>6</v>
      </c>
      <c r="D30" s="18"/>
      <c r="E30" s="18"/>
      <c r="F30" s="18" t="s">
        <v>7</v>
      </c>
      <c r="G30" s="18" t="s">
        <v>7</v>
      </c>
      <c r="H30" s="18" t="s">
        <v>7</v>
      </c>
      <c r="I30" s="18" t="s">
        <v>7</v>
      </c>
      <c r="J30" s="18" t="s">
        <v>7</v>
      </c>
      <c r="K30" s="18"/>
      <c r="L30" s="18"/>
      <c r="M30" s="18" t="s">
        <v>7</v>
      </c>
      <c r="N30" s="18" t="s">
        <v>7</v>
      </c>
      <c r="O30" s="18" t="s">
        <v>7</v>
      </c>
      <c r="P30" s="18" t="s">
        <v>7</v>
      </c>
      <c r="Q30" s="18" t="s">
        <v>7</v>
      </c>
      <c r="R30" s="18"/>
      <c r="S30" s="18"/>
      <c r="T30" s="18" t="s">
        <v>7</v>
      </c>
      <c r="U30" s="18" t="s">
        <v>7</v>
      </c>
      <c r="V30" s="18" t="s">
        <v>7</v>
      </c>
      <c r="W30" s="18" t="s">
        <v>7</v>
      </c>
      <c r="X30" s="18" t="s">
        <v>7</v>
      </c>
      <c r="Y30" s="18"/>
      <c r="Z30" s="18"/>
      <c r="AA30" s="18" t="s">
        <v>7</v>
      </c>
      <c r="AB30" s="18" t="s">
        <v>7</v>
      </c>
      <c r="AC30" s="18" t="s">
        <v>7</v>
      </c>
      <c r="AD30" s="18" t="s">
        <v>18</v>
      </c>
      <c r="AE30" s="18" t="s">
        <v>7</v>
      </c>
      <c r="AF30" s="18"/>
      <c r="AG30" s="18"/>
      <c r="AH30" s="18"/>
      <c r="AI30" s="19">
        <f t="shared" si="7"/>
        <v>19</v>
      </c>
      <c r="AJ30" s="19">
        <f t="shared" si="7"/>
        <v>0</v>
      </c>
      <c r="AK30" s="19">
        <f t="shared" si="7"/>
        <v>1</v>
      </c>
      <c r="AL30" s="19">
        <f t="shared" si="7"/>
        <v>0</v>
      </c>
      <c r="AM30" s="19">
        <f t="shared" si="7"/>
        <v>0</v>
      </c>
      <c r="AN30" s="19">
        <f t="shared" si="7"/>
        <v>0</v>
      </c>
      <c r="AO30" s="19">
        <f t="shared" si="7"/>
        <v>0</v>
      </c>
      <c r="AP30" s="19">
        <f t="shared" si="7"/>
        <v>0</v>
      </c>
      <c r="AQ30" s="19">
        <f t="shared" si="7"/>
        <v>0</v>
      </c>
      <c r="AR30" s="19">
        <f t="shared" si="7"/>
        <v>0</v>
      </c>
      <c r="AS30" s="19">
        <f t="shared" si="6"/>
        <v>19</v>
      </c>
      <c r="AT30" s="20">
        <f t="shared" si="5"/>
        <v>0.95</v>
      </c>
    </row>
    <row r="31" spans="1:46" x14ac:dyDescent="0.15">
      <c r="A31" s="17" t="s">
        <v>65</v>
      </c>
      <c r="B31" s="17" t="s">
        <v>66</v>
      </c>
      <c r="C31" s="17" t="s">
        <v>6</v>
      </c>
      <c r="D31" s="18"/>
      <c r="E31" s="18"/>
      <c r="F31" s="18" t="s">
        <v>7</v>
      </c>
      <c r="G31" s="18" t="s">
        <v>7</v>
      </c>
      <c r="H31" s="18" t="s">
        <v>7</v>
      </c>
      <c r="I31" s="18" t="s">
        <v>7</v>
      </c>
      <c r="J31" s="18" t="s">
        <v>7</v>
      </c>
      <c r="K31" s="18"/>
      <c r="L31" s="18"/>
      <c r="M31" s="18" t="s">
        <v>7</v>
      </c>
      <c r="N31" s="18" t="s">
        <v>7</v>
      </c>
      <c r="O31" s="18" t="s">
        <v>7</v>
      </c>
      <c r="P31" s="18" t="s">
        <v>7</v>
      </c>
      <c r="Q31" s="18" t="s">
        <v>7</v>
      </c>
      <c r="R31" s="18"/>
      <c r="S31" s="18"/>
      <c r="T31" s="18" t="s">
        <v>7</v>
      </c>
      <c r="U31" s="18" t="s">
        <v>7</v>
      </c>
      <c r="V31" s="18" t="s">
        <v>7</v>
      </c>
      <c r="W31" s="18" t="s">
        <v>7</v>
      </c>
      <c r="X31" s="18" t="s">
        <v>7</v>
      </c>
      <c r="Y31" s="18"/>
      <c r="Z31" s="18"/>
      <c r="AA31" s="18" t="s">
        <v>7</v>
      </c>
      <c r="AB31" s="18" t="s">
        <v>7</v>
      </c>
      <c r="AC31" s="18" t="s">
        <v>7</v>
      </c>
      <c r="AD31" s="18" t="s">
        <v>7</v>
      </c>
      <c r="AE31" s="18" t="s">
        <v>7</v>
      </c>
      <c r="AF31" s="18"/>
      <c r="AG31" s="18"/>
      <c r="AH31" s="18"/>
      <c r="AI31" s="19">
        <f t="shared" si="7"/>
        <v>20</v>
      </c>
      <c r="AJ31" s="19">
        <f t="shared" si="7"/>
        <v>0</v>
      </c>
      <c r="AK31" s="19">
        <f t="shared" si="7"/>
        <v>0</v>
      </c>
      <c r="AL31" s="19">
        <f t="shared" si="7"/>
        <v>0</v>
      </c>
      <c r="AM31" s="19">
        <f t="shared" si="7"/>
        <v>0</v>
      </c>
      <c r="AN31" s="19">
        <f t="shared" si="7"/>
        <v>0</v>
      </c>
      <c r="AO31" s="19">
        <f t="shared" si="7"/>
        <v>0</v>
      </c>
      <c r="AP31" s="19">
        <f t="shared" si="7"/>
        <v>0</v>
      </c>
      <c r="AQ31" s="19">
        <f t="shared" si="7"/>
        <v>0</v>
      </c>
      <c r="AR31" s="19">
        <f t="shared" si="7"/>
        <v>0</v>
      </c>
      <c r="AS31" s="19">
        <f t="shared" si="6"/>
        <v>20</v>
      </c>
      <c r="AT31" s="20">
        <f t="shared" si="5"/>
        <v>1</v>
      </c>
    </row>
    <row r="32" spans="1:46" x14ac:dyDescent="0.15">
      <c r="A32" s="17" t="s">
        <v>67</v>
      </c>
      <c r="B32" s="17" t="s">
        <v>68</v>
      </c>
      <c r="C32" s="17" t="s">
        <v>6</v>
      </c>
      <c r="D32" s="18"/>
      <c r="E32" s="18"/>
      <c r="F32" s="18" t="s">
        <v>7</v>
      </c>
      <c r="G32" s="18" t="s">
        <v>7</v>
      </c>
      <c r="H32" s="18" t="s">
        <v>7</v>
      </c>
      <c r="I32" s="18" t="s">
        <v>7</v>
      </c>
      <c r="J32" s="18" t="s">
        <v>7</v>
      </c>
      <c r="K32" s="18"/>
      <c r="L32" s="18"/>
      <c r="M32" s="18" t="s">
        <v>7</v>
      </c>
      <c r="N32" s="18" t="s">
        <v>7</v>
      </c>
      <c r="O32" s="18" t="s">
        <v>7</v>
      </c>
      <c r="P32" s="18" t="s">
        <v>7</v>
      </c>
      <c r="Q32" s="18" t="s">
        <v>7</v>
      </c>
      <c r="R32" s="18"/>
      <c r="S32" s="18"/>
      <c r="T32" s="18" t="s">
        <v>7</v>
      </c>
      <c r="U32" s="18" t="s">
        <v>7</v>
      </c>
      <c r="V32" s="18" t="s">
        <v>7</v>
      </c>
      <c r="W32" s="18" t="s">
        <v>7</v>
      </c>
      <c r="X32" s="18" t="s">
        <v>7</v>
      </c>
      <c r="Y32" s="18"/>
      <c r="Z32" s="18"/>
      <c r="AA32" s="18" t="s">
        <v>7</v>
      </c>
      <c r="AB32" s="18" t="s">
        <v>7</v>
      </c>
      <c r="AC32" s="18" t="s">
        <v>7</v>
      </c>
      <c r="AD32" s="18" t="s">
        <v>7</v>
      </c>
      <c r="AE32" s="18" t="s">
        <v>7</v>
      </c>
      <c r="AF32" s="18"/>
      <c r="AG32" s="18"/>
      <c r="AH32" s="18"/>
      <c r="AI32" s="19">
        <f t="shared" si="7"/>
        <v>20</v>
      </c>
      <c r="AJ32" s="19">
        <f t="shared" si="7"/>
        <v>0</v>
      </c>
      <c r="AK32" s="19">
        <f t="shared" si="7"/>
        <v>0</v>
      </c>
      <c r="AL32" s="19">
        <f t="shared" si="7"/>
        <v>0</v>
      </c>
      <c r="AM32" s="19">
        <f t="shared" si="7"/>
        <v>0</v>
      </c>
      <c r="AN32" s="19">
        <f t="shared" si="7"/>
        <v>0</v>
      </c>
      <c r="AO32" s="19">
        <f t="shared" si="7"/>
        <v>0</v>
      </c>
      <c r="AP32" s="19">
        <f t="shared" si="7"/>
        <v>0</v>
      </c>
      <c r="AQ32" s="19">
        <f t="shared" si="7"/>
        <v>0</v>
      </c>
      <c r="AR32" s="19">
        <f t="shared" si="7"/>
        <v>0</v>
      </c>
      <c r="AS32" s="19">
        <f t="shared" si="6"/>
        <v>20</v>
      </c>
      <c r="AT32" s="20">
        <f t="shared" si="5"/>
        <v>1</v>
      </c>
    </row>
    <row r="33" spans="1:46" x14ac:dyDescent="0.15">
      <c r="A33" s="17" t="s">
        <v>69</v>
      </c>
      <c r="B33" s="17" t="s">
        <v>70</v>
      </c>
      <c r="C33" s="17" t="s">
        <v>6</v>
      </c>
      <c r="D33" s="18"/>
      <c r="E33" s="18"/>
      <c r="F33" s="18" t="s">
        <v>7</v>
      </c>
      <c r="G33" s="18" t="s">
        <v>7</v>
      </c>
      <c r="H33" s="18" t="s">
        <v>7</v>
      </c>
      <c r="I33" s="18" t="s">
        <v>7</v>
      </c>
      <c r="J33" s="18" t="s">
        <v>7</v>
      </c>
      <c r="K33" s="18"/>
      <c r="L33" s="18"/>
      <c r="M33" s="18" t="s">
        <v>7</v>
      </c>
      <c r="N33" s="18" t="s">
        <v>7</v>
      </c>
      <c r="O33" s="18" t="s">
        <v>7</v>
      </c>
      <c r="P33" s="18" t="s">
        <v>7</v>
      </c>
      <c r="Q33" s="18" t="s">
        <v>7</v>
      </c>
      <c r="R33" s="18"/>
      <c r="S33" s="18"/>
      <c r="T33" s="18" t="s">
        <v>7</v>
      </c>
      <c r="U33" s="18" t="s">
        <v>7</v>
      </c>
      <c r="V33" s="18" t="s">
        <v>7</v>
      </c>
      <c r="W33" s="18" t="s">
        <v>7</v>
      </c>
      <c r="X33" s="18" t="s">
        <v>7</v>
      </c>
      <c r="Y33" s="18"/>
      <c r="Z33" s="18"/>
      <c r="AA33" s="18" t="s">
        <v>7</v>
      </c>
      <c r="AB33" s="18" t="s">
        <v>7</v>
      </c>
      <c r="AC33" s="18" t="s">
        <v>7</v>
      </c>
      <c r="AD33" s="18" t="s">
        <v>8</v>
      </c>
      <c r="AE33" s="18" t="s">
        <v>7</v>
      </c>
      <c r="AF33" s="18"/>
      <c r="AG33" s="18"/>
      <c r="AH33" s="18"/>
      <c r="AI33" s="19">
        <f t="shared" si="7"/>
        <v>19</v>
      </c>
      <c r="AJ33" s="19">
        <f t="shared" si="7"/>
        <v>0</v>
      </c>
      <c r="AK33" s="19">
        <f t="shared" si="7"/>
        <v>0</v>
      </c>
      <c r="AL33" s="19">
        <f t="shared" si="7"/>
        <v>1</v>
      </c>
      <c r="AM33" s="19">
        <f t="shared" si="7"/>
        <v>0</v>
      </c>
      <c r="AN33" s="19">
        <f t="shared" si="7"/>
        <v>0</v>
      </c>
      <c r="AO33" s="19">
        <f t="shared" si="7"/>
        <v>0</v>
      </c>
      <c r="AP33" s="19">
        <f t="shared" si="7"/>
        <v>0</v>
      </c>
      <c r="AQ33" s="19">
        <f t="shared" si="7"/>
        <v>0</v>
      </c>
      <c r="AR33" s="19">
        <f t="shared" si="7"/>
        <v>0</v>
      </c>
      <c r="AS33" s="19">
        <f t="shared" si="6"/>
        <v>19</v>
      </c>
      <c r="AT33" s="20">
        <f t="shared" si="5"/>
        <v>0.95</v>
      </c>
    </row>
  </sheetData>
  <mergeCells count="12">
    <mergeCell ref="AI3:AT3"/>
    <mergeCell ref="A4:A5"/>
    <mergeCell ref="B4:B5"/>
    <mergeCell ref="C4:C5"/>
    <mergeCell ref="AS4:AS5"/>
    <mergeCell ref="AT4:AT5"/>
    <mergeCell ref="A1:B1"/>
    <mergeCell ref="E1:F1"/>
    <mergeCell ref="J1:O1"/>
    <mergeCell ref="A2:AH2"/>
    <mergeCell ref="A3:C3"/>
    <mergeCell ref="D3:AH3"/>
  </mergeCells>
  <phoneticPr fontId="2" type="noConversion"/>
  <conditionalFormatting sqref="D4:AH5">
    <cfRule type="expression" dxfId="1" priority="1">
      <formula>WEEKDAY(D4,2)=7</formula>
    </cfRule>
    <cfRule type="expression" dxfId="0" priority="2">
      <formula>WEEKDAY(D4,2)=6</formula>
    </cfRule>
  </conditionalFormatting>
  <dataValidations count="3">
    <dataValidation type="list" allowBlank="1" showInputMessage="1" showErrorMessage="1" sqref="C1">
      <formula1>$AO$4:$AO$24</formula1>
    </dataValidation>
    <dataValidation type="list" allowBlank="1" showInputMessage="1" showErrorMessage="1" sqref="E1:F1">
      <formula1>$AP$4:$AP$15</formula1>
    </dataValidation>
    <dataValidation type="list" allowBlank="1" showInputMessage="1" showErrorMessage="1" sqref="D6:AH33">
      <formula1>"√,事,病,旷,差,年,婚,迟1,迟2,迟3"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11" sqref="I11"/>
    </sheetView>
  </sheetViews>
  <sheetFormatPr defaultRowHeight="13.5" x14ac:dyDescent="0.15"/>
  <cols>
    <col min="1" max="1" width="6.625" customWidth="1"/>
    <col min="2" max="2" width="19.875" customWidth="1"/>
    <col min="3" max="3" width="15.125" customWidth="1"/>
    <col min="4" max="4" width="18" customWidth="1"/>
    <col min="5" max="5" width="13.5" customWidth="1"/>
  </cols>
  <sheetData>
    <row r="1" spans="1:6" ht="21.95" customHeight="1" x14ac:dyDescent="0.15">
      <c r="A1" s="22"/>
      <c r="B1" s="21"/>
      <c r="C1" s="21"/>
      <c r="D1" s="21"/>
      <c r="E1" s="21"/>
      <c r="F1" s="22"/>
    </row>
    <row r="2" spans="1:6" ht="32.25" customHeight="1" x14ac:dyDescent="0.15">
      <c r="A2" s="22"/>
      <c r="B2" s="21" t="s">
        <v>0</v>
      </c>
      <c r="C2" s="21"/>
      <c r="D2" s="21"/>
      <c r="E2" s="21"/>
      <c r="F2" s="22"/>
    </row>
    <row r="3" spans="1:6" ht="11.25" customHeight="1" thickBot="1" x14ac:dyDescent="0.2">
      <c r="A3" s="22"/>
      <c r="B3" s="25"/>
      <c r="C3" s="25"/>
      <c r="D3" s="25"/>
      <c r="E3" s="25"/>
      <c r="F3" s="22"/>
    </row>
    <row r="4" spans="1:6" ht="21.95" customHeight="1" thickTop="1" thickBot="1" x14ac:dyDescent="0.2">
      <c r="A4" s="22"/>
      <c r="B4" s="24" t="s">
        <v>1</v>
      </c>
      <c r="C4" s="24" t="s">
        <v>38</v>
      </c>
      <c r="D4" s="23"/>
      <c r="E4" s="23"/>
      <c r="F4" s="22"/>
    </row>
    <row r="5" spans="1:6" ht="21.95" customHeight="1" thickTop="1" thickBot="1" x14ac:dyDescent="0.2">
      <c r="A5" s="22"/>
      <c r="B5" s="23"/>
      <c r="C5" s="23"/>
      <c r="D5" s="23"/>
      <c r="E5" s="23"/>
      <c r="F5" s="22"/>
    </row>
    <row r="6" spans="1:6" ht="27.95" customHeight="1" thickTop="1" thickBot="1" x14ac:dyDescent="0.2">
      <c r="A6" s="22"/>
      <c r="B6" s="27" t="s">
        <v>2</v>
      </c>
      <c r="C6" s="26">
        <f>员工出勤统计表!Q1</f>
        <v>20</v>
      </c>
      <c r="D6" s="27" t="s">
        <v>3</v>
      </c>
      <c r="E6" s="26">
        <f>VLOOKUP(C4,员工出勤统计表!B5:AT33,44,FALSE)</f>
        <v>19</v>
      </c>
      <c r="F6" s="22"/>
    </row>
    <row r="7" spans="1:6" ht="27.95" customHeight="1" thickTop="1" thickBot="1" x14ac:dyDescent="0.2">
      <c r="A7" s="22"/>
      <c r="B7" s="27" t="s">
        <v>101</v>
      </c>
      <c r="C7" s="26">
        <f>VLOOKUP(C4,员工出勤统计表!B5:AT33,35,FALSE)</f>
        <v>3</v>
      </c>
      <c r="D7" s="27" t="s">
        <v>103</v>
      </c>
      <c r="E7" s="26">
        <f>VLOOKUP(C4,员工出勤统计表!B5:AT33,36,FALSE)</f>
        <v>1</v>
      </c>
      <c r="F7" s="22"/>
    </row>
    <row r="8" spans="1:6" ht="27.95" customHeight="1" thickTop="1" thickBot="1" x14ac:dyDescent="0.2">
      <c r="A8" s="22"/>
      <c r="B8" s="27" t="s">
        <v>104</v>
      </c>
      <c r="C8" s="28">
        <f>VLOOKUP(C4,员工出勤统计表!B5:AT33,37,FALSE)</f>
        <v>0</v>
      </c>
      <c r="D8" s="27" t="s">
        <v>102</v>
      </c>
      <c r="E8" s="26">
        <f>VLOOKUP(C4,员工出勤统计表!B5:AT33,38,FALSE)</f>
        <v>0</v>
      </c>
      <c r="F8" s="22"/>
    </row>
    <row r="9" spans="1:6" ht="27.95" customHeight="1" thickTop="1" thickBot="1" x14ac:dyDescent="0.2">
      <c r="A9" s="22"/>
      <c r="B9" s="27" t="s">
        <v>106</v>
      </c>
      <c r="C9" s="26">
        <f>VLOOKUP(C4,员工出勤统计表!B5:AT33,39,FALSE)</f>
        <v>0</v>
      </c>
      <c r="D9" s="27" t="s">
        <v>107</v>
      </c>
      <c r="E9" s="26">
        <f>VLOOKUP(C4,员工出勤统计表!B5:AT33,40,FALSE)</f>
        <v>0</v>
      </c>
      <c r="F9" s="22"/>
    </row>
    <row r="10" spans="1:6" ht="27.95" customHeight="1" thickTop="1" thickBot="1" x14ac:dyDescent="0.2">
      <c r="A10" s="22"/>
      <c r="B10" s="27" t="s">
        <v>108</v>
      </c>
      <c r="C10" s="28">
        <f>VLOOKUP(C4,员工出勤统计表!B5:AT33,41,FALSE)</f>
        <v>0</v>
      </c>
      <c r="D10" s="27" t="s">
        <v>109</v>
      </c>
      <c r="E10" s="26">
        <f>VLOOKUP(C4,员工出勤统计表!B5:AT33,42,FALSE)</f>
        <v>0</v>
      </c>
      <c r="F10" s="22"/>
    </row>
    <row r="11" spans="1:6" ht="27.95" customHeight="1" thickTop="1" thickBot="1" x14ac:dyDescent="0.2">
      <c r="A11" s="22"/>
      <c r="B11" s="27" t="s">
        <v>110</v>
      </c>
      <c r="C11" s="26">
        <f>VLOOKUP(C4,员工出勤统计表!B5:AT33,43,FALSE)</f>
        <v>0</v>
      </c>
      <c r="D11" s="27" t="s">
        <v>111</v>
      </c>
      <c r="E11" s="29">
        <f>VLOOKUP(C4,员工出勤统计表!B5:AT33,45,FALSE)</f>
        <v>0.95</v>
      </c>
      <c r="F11" s="22"/>
    </row>
    <row r="12" spans="1:6" ht="21.95" customHeight="1" thickTop="1" x14ac:dyDescent="0.15">
      <c r="A12" s="22"/>
      <c r="B12" s="22"/>
      <c r="C12" s="22"/>
      <c r="D12" s="22"/>
      <c r="E12" s="22"/>
      <c r="F12" s="22"/>
    </row>
    <row r="13" spans="1:6" ht="21.95" customHeight="1" x14ac:dyDescent="0.15">
      <c r="A13" s="22"/>
      <c r="B13" s="22"/>
      <c r="C13" s="22"/>
      <c r="D13" s="22"/>
      <c r="E13" s="22"/>
      <c r="F13" s="22"/>
    </row>
    <row r="14" spans="1:6" ht="21.95" customHeight="1" x14ac:dyDescent="0.15">
      <c r="A14" s="22"/>
      <c r="B14" s="22"/>
      <c r="C14" s="22"/>
      <c r="D14" s="22"/>
      <c r="E14" s="22"/>
      <c r="F14" s="22"/>
    </row>
    <row r="15" spans="1:6" ht="21.95" customHeight="1" x14ac:dyDescent="0.15">
      <c r="A15" s="22"/>
      <c r="B15" s="22"/>
      <c r="C15" s="22"/>
      <c r="D15" s="22"/>
      <c r="E15" s="22"/>
      <c r="F15" s="22"/>
    </row>
  </sheetData>
  <mergeCells count="2">
    <mergeCell ref="B1:E1"/>
    <mergeCell ref="B2:E2"/>
  </mergeCells>
  <phoneticPr fontId="2" type="noConversion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员工出勤统计表!$B$6:$B$33</xm:f>
          </x14:formula1>
          <xm:sqref>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员工出勤统计表</vt:lpstr>
      <vt:lpstr>出勤查询表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dcterms:created xsi:type="dcterms:W3CDTF">2011-07-11T07:50:00Z</dcterms:created>
  <dcterms:modified xsi:type="dcterms:W3CDTF">2012-08-30T03:16:49Z</dcterms:modified>
</cp:coreProperties>
</file>