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8505" windowHeight="4530"/>
  </bookViews>
  <sheets>
    <sheet name="资金需要量预测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9" i="1" l="1"/>
  <c r="C18" i="1"/>
  <c r="C13" i="1"/>
  <c r="C12" i="1"/>
  <c r="D12" i="1" s="1"/>
  <c r="D13" i="1"/>
  <c r="D20" i="1" l="1"/>
  <c r="C14" i="1"/>
  <c r="C15" i="1" s="1"/>
  <c r="D16" i="1" s="1"/>
</calcChain>
</file>

<file path=xl/sharedStrings.xml><?xml version="1.0" encoding="utf-8"?>
<sst xmlns="http://schemas.openxmlformats.org/spreadsheetml/2006/main" count="18" uniqueCount="13">
  <si>
    <t>年度</t>
    <phoneticPr fontId="1" type="noConversion"/>
  </si>
  <si>
    <t>资金占用量（万元）</t>
    <phoneticPr fontId="1" type="noConversion"/>
  </si>
  <si>
    <t>项目</t>
    <phoneticPr fontId="1" type="noConversion"/>
  </si>
  <si>
    <t>产销量高点</t>
    <phoneticPr fontId="1" type="noConversion"/>
  </si>
  <si>
    <t>产销量低点</t>
    <phoneticPr fontId="1" type="noConversion"/>
  </si>
  <si>
    <t>预测方程变量项b</t>
    <phoneticPr fontId="1" type="noConversion"/>
  </si>
  <si>
    <t>预测方程常数项a</t>
    <phoneticPr fontId="1" type="noConversion"/>
  </si>
  <si>
    <t>2011年预测值</t>
    <phoneticPr fontId="1" type="noConversion"/>
  </si>
  <si>
    <t>销售周转资金需要量预测</t>
    <phoneticPr fontId="1" type="noConversion"/>
  </si>
  <si>
    <t>高低点法资金需要量预测</t>
    <phoneticPr fontId="1" type="noConversion"/>
  </si>
  <si>
    <t>回归分析法资金需要量预测</t>
    <phoneticPr fontId="1" type="noConversion"/>
  </si>
  <si>
    <t>销量（万件）</t>
    <phoneticPr fontId="1" type="noConversion"/>
  </si>
  <si>
    <t>销量与资金变化情况资料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</si>
</sst>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微软雅黑"/>
      <family val="2"/>
      <charset val="134"/>
    </font>
    <font>
      <b/>
      <sz val="14"/>
      <name val="微软雅黑"/>
      <family val="2"/>
      <charset val="134"/>
    </font>
    <font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2" borderId="12" xfId="0" applyFont="1" applyFill="1" applyBorder="1"/>
    <xf numFmtId="2" fontId="2" fillId="2" borderId="14" xfId="0" applyNumberFormat="1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/>
    </xf>
    <xf numFmtId="0" fontId="4" fillId="2" borderId="21" xfId="0" applyFont="1" applyFill="1" applyBorder="1"/>
    <xf numFmtId="0" fontId="7" fillId="3" borderId="13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20"/>
  <sheetViews>
    <sheetView tabSelected="1" workbookViewId="0">
      <selection activeCell="J27" sqref="J27"/>
    </sheetView>
  </sheetViews>
  <sheetFormatPr defaultRowHeight="12" x14ac:dyDescent="0.15"/>
  <cols>
    <col min="1" max="1" width="0.875" style="1" customWidth="1"/>
    <col min="2" max="2" width="25.25" style="1" customWidth="1"/>
    <col min="3" max="3" width="28.5" style="1" customWidth="1"/>
    <col min="4" max="4" width="31.875" style="1" customWidth="1"/>
    <col min="5" max="16384" width="9" style="1"/>
  </cols>
  <sheetData>
    <row r="1" spans="2:12" ht="42" customHeight="1" x14ac:dyDescent="0.5">
      <c r="B1" s="20" t="s">
        <v>8</v>
      </c>
      <c r="C1" s="20"/>
      <c r="D1" s="20"/>
    </row>
    <row r="2" spans="2:12" ht="40.5" customHeight="1" thickBot="1" x14ac:dyDescent="0.2">
      <c r="B2" s="19" t="s">
        <v>12</v>
      </c>
      <c r="C2" s="19"/>
      <c r="D2" s="19"/>
    </row>
    <row r="3" spans="2:12" ht="20.25" customHeight="1" x14ac:dyDescent="0.15">
      <c r="B3" s="8" t="s">
        <v>0</v>
      </c>
      <c r="C3" s="9" t="s">
        <v>11</v>
      </c>
      <c r="D3" s="10" t="s">
        <v>1</v>
      </c>
    </row>
    <row r="4" spans="2:12" ht="20.25" customHeight="1" x14ac:dyDescent="0.15">
      <c r="B4" s="2">
        <v>2007</v>
      </c>
      <c r="C4" s="3">
        <v>425</v>
      </c>
      <c r="D4" s="3">
        <v>540</v>
      </c>
    </row>
    <row r="5" spans="2:12" ht="20.25" customHeight="1" x14ac:dyDescent="0.15">
      <c r="B5" s="2">
        <v>2008</v>
      </c>
      <c r="C5" s="3">
        <v>450</v>
      </c>
      <c r="D5" s="3">
        <v>515</v>
      </c>
    </row>
    <row r="6" spans="2:12" ht="20.25" customHeight="1" x14ac:dyDescent="0.15">
      <c r="B6" s="2">
        <v>2009</v>
      </c>
      <c r="C6" s="3">
        <v>515</v>
      </c>
      <c r="D6" s="3">
        <v>465</v>
      </c>
    </row>
    <row r="7" spans="2:12" ht="20.25" customHeight="1" x14ac:dyDescent="0.15">
      <c r="B7" s="2">
        <v>2010</v>
      </c>
      <c r="C7" s="3">
        <v>715</v>
      </c>
      <c r="D7" s="3">
        <v>565</v>
      </c>
    </row>
    <row r="8" spans="2:12" ht="20.25" customHeight="1" x14ac:dyDescent="0.15">
      <c r="B8" s="2">
        <v>2011</v>
      </c>
      <c r="C8" s="3">
        <v>815</v>
      </c>
      <c r="D8" s="3">
        <v>615</v>
      </c>
    </row>
    <row r="9" spans="2:12" ht="20.25" customHeight="1" x14ac:dyDescent="0.15">
      <c r="B9" s="2">
        <v>2012</v>
      </c>
      <c r="C9" s="3">
        <v>915</v>
      </c>
      <c r="D9" s="3">
        <v>665</v>
      </c>
    </row>
    <row r="10" spans="2:12" ht="20.25" customHeight="1" thickBot="1" x14ac:dyDescent="0.2">
      <c r="B10" s="19" t="s">
        <v>9</v>
      </c>
      <c r="C10" s="19"/>
      <c r="D10" s="19"/>
    </row>
    <row r="11" spans="2:12" ht="20.25" customHeight="1" x14ac:dyDescent="0.15">
      <c r="B11" s="11" t="s">
        <v>2</v>
      </c>
      <c r="C11" s="4" t="s">
        <v>11</v>
      </c>
      <c r="D11" s="5" t="s">
        <v>1</v>
      </c>
    </row>
    <row r="12" spans="2:12" ht="20.25" customHeight="1" x14ac:dyDescent="0.15">
      <c r="B12" s="12" t="s">
        <v>3</v>
      </c>
      <c r="C12" s="6">
        <f>MAX(C4:C9)</f>
        <v>915</v>
      </c>
      <c r="D12" s="7">
        <f>INDEX($D$4:$D$9,MATCH(C12,$C$4:$C$9))</f>
        <v>665</v>
      </c>
    </row>
    <row r="13" spans="2:12" ht="20.25" customHeight="1" x14ac:dyDescent="0.15">
      <c r="B13" s="12" t="s">
        <v>4</v>
      </c>
      <c r="C13" s="6">
        <f>MIN(C4:C9)</f>
        <v>425</v>
      </c>
      <c r="D13" s="7">
        <f>INDEX($D$4:$D$9,MATCH(C13,$C$4:$C$9))</f>
        <v>540</v>
      </c>
    </row>
    <row r="14" spans="2:12" ht="20.25" customHeight="1" x14ac:dyDescent="0.15">
      <c r="B14" s="12" t="s">
        <v>5</v>
      </c>
      <c r="C14" s="6">
        <f>(D12-D13)/(C12-C13)</f>
        <v>0.25510204081632654</v>
      </c>
      <c r="D14" s="7"/>
    </row>
    <row r="15" spans="2:12" ht="20.25" customHeight="1" x14ac:dyDescent="0.15">
      <c r="B15" s="12" t="s">
        <v>6</v>
      </c>
      <c r="C15" s="6">
        <f>D12-C12*C14</f>
        <v>431.58163265306121</v>
      </c>
      <c r="D15" s="7"/>
      <c r="L15" s="1">
        <v>15</v>
      </c>
    </row>
    <row r="16" spans="2:12" ht="20.25" customHeight="1" thickBot="1" x14ac:dyDescent="0.2">
      <c r="B16" s="21" t="s">
        <v>7</v>
      </c>
      <c r="C16" s="25">
        <v>1000</v>
      </c>
      <c r="D16" s="22">
        <f>C15+C14*C16</f>
        <v>686.68367346938771</v>
      </c>
    </row>
    <row r="17" spans="2:4" ht="20.25" customHeight="1" thickBot="1" x14ac:dyDescent="0.2">
      <c r="B17" s="19" t="s">
        <v>10</v>
      </c>
      <c r="C17" s="19"/>
      <c r="D17" s="19"/>
    </row>
    <row r="18" spans="2:4" ht="20.25" customHeight="1" x14ac:dyDescent="0.15">
      <c r="B18" s="13" t="s">
        <v>5</v>
      </c>
      <c r="C18" s="14">
        <f>SLOPE(D4:D9,C4:C9)</f>
        <v>0.3031356117322318</v>
      </c>
      <c r="D18" s="15"/>
    </row>
    <row r="19" spans="2:4" ht="20.25" customHeight="1" x14ac:dyDescent="0.15">
      <c r="B19" s="16" t="s">
        <v>6</v>
      </c>
      <c r="C19" s="17">
        <f>INTERCEPT(D4:D9,C4:C9)</f>
        <v>367.07915483448187</v>
      </c>
      <c r="D19" s="18"/>
    </row>
    <row r="20" spans="2:4" ht="20.25" customHeight="1" thickBot="1" x14ac:dyDescent="0.2">
      <c r="B20" s="24" t="s">
        <v>7</v>
      </c>
      <c r="C20" s="26">
        <v>1000</v>
      </c>
      <c r="D20" s="23">
        <f>C19+C18*C20</f>
        <v>670.21476656671371</v>
      </c>
    </row>
  </sheetData>
  <mergeCells count="4">
    <mergeCell ref="B2:D2"/>
    <mergeCell ref="B10:D10"/>
    <mergeCell ref="B17:D17"/>
    <mergeCell ref="B1:D1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资金需要量预测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2012-08-06T04:15:26Z</dcterms:modified>
</cp:coreProperties>
</file>