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377"/>
  </bookViews>
  <sheets>
    <sheet name="筹资结构风险分析" sheetId="8" r:id="rId1"/>
  </sheets>
  <calcPr calcId="144525"/>
</workbook>
</file>

<file path=xl/sharedStrings.xml><?xml version="1.0" encoding="utf-8"?>
<sst xmlns="http://schemas.openxmlformats.org/spreadsheetml/2006/main" count="18" uniqueCount="18">
  <si>
    <t>资本结构风险分析</t>
  </si>
  <si>
    <t>项　　目</t>
  </si>
  <si>
    <t>行次</t>
  </si>
  <si>
    <t>2031年</t>
  </si>
  <si>
    <t>2032年</t>
  </si>
  <si>
    <t>2033年</t>
  </si>
  <si>
    <t>2034年</t>
  </si>
  <si>
    <t>资本总额</t>
  </si>
  <si>
    <t>　　其中：负债</t>
  </si>
  <si>
    <t>资产负债率</t>
  </si>
  <si>
    <t>权益资本</t>
  </si>
  <si>
    <t>息税前利润</t>
  </si>
  <si>
    <t>利息费用</t>
  </si>
  <si>
    <t>税前利润</t>
  </si>
  <si>
    <t>所得税</t>
  </si>
  <si>
    <t>税后净利</t>
  </si>
  <si>
    <t>权盗资本净利润率</t>
  </si>
  <si>
    <t>财务杠杆系数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</si>
</sst>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2"/>
      <color indexed="9"/>
      <name val="宋体"/>
      <charset val="134"/>
    </font>
    <font>
      <sz val="12"/>
      <name val="宋体"/>
      <charset val="134"/>
    </font>
    <font>
      <sz val="12"/>
      <name val="华文中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B1BA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176" fontId="3" fillId="3" borderId="2" xfId="0" applyNumberFormat="1" applyFont="1" applyFill="1" applyBorder="1" applyAlignment="1">
      <alignment horizontal="center"/>
    </xf>
    <xf numFmtId="176" fontId="3" fillId="3" borderId="3" xfId="0" applyNumberFormat="1" applyFont="1" applyFill="1" applyBorder="1" applyAlignment="1">
      <alignment horizontal="center"/>
    </xf>
    <xf numFmtId="10" fontId="3" fillId="4" borderId="2" xfId="0" applyNumberFormat="1" applyFont="1" applyFill="1" applyBorder="1" applyAlignment="1">
      <alignment horizontal="center"/>
    </xf>
    <xf numFmtId="176" fontId="3" fillId="5" borderId="2" xfId="0" applyNumberFormat="1" applyFont="1" applyFill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0" fontId="3" fillId="5" borderId="2" xfId="0" applyNumberFormat="1" applyFont="1" applyFill="1" applyBorder="1" applyAlignment="1">
      <alignment horizontal="center"/>
    </xf>
    <xf numFmtId="176" fontId="3" fillId="4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06B1BA"/>
      <color rgb="00FF0066"/>
      <color rgb="00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/>
              <a:t>财务风险分析</a:t>
            </a:r>
            <a:endParaRPr lang="zh-CN"/>
          </a:p>
        </c:rich>
      </c:tx>
      <c:layout>
        <c:manualLayout>
          <c:xMode val="edge"/>
          <c:yMode val="edge"/>
          <c:x val="0.398261123757635"/>
          <c:y val="0.026666666666666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76747685005661"/>
          <c:y val="0.147738188976378"/>
          <c:w val="0.836798187897746"/>
          <c:h val="0.735119094488189"/>
        </c:manualLayout>
      </c:layout>
      <c:lineChart>
        <c:grouping val="standard"/>
        <c:varyColors val="0"/>
        <c:ser>
          <c:idx val="0"/>
          <c:order val="0"/>
          <c:tx>
            <c:strRef>
              <c:f>筹资结构风险分析!$B$5</c:f>
              <c:strCache>
                <c:ptCount val="1"/>
                <c:pt idx="0">
                  <c:v>资产负债率</c:v>
                </c:pt>
              </c:strCache>
            </c:strRef>
          </c:tx>
          <c:spPr>
            <a:ln w="4762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筹资结构风险分析!$D$5:$G$5</c:f>
              <c:numCache>
                <c:formatCode>0.00%</c:formatCode>
                <c:ptCount val="4"/>
                <c:pt idx="0">
                  <c:v>0.333333333333333</c:v>
                </c:pt>
                <c:pt idx="1">
                  <c:v>0.4</c:v>
                </c:pt>
                <c:pt idx="2">
                  <c:v>0.342857142857143</c:v>
                </c:pt>
                <c:pt idx="3">
                  <c:v>0.181818181818182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筹资结构风险分析!$B$13</c:f>
              <c:strCache>
                <c:ptCount val="1"/>
                <c:pt idx="0">
                  <c:v>财务杠杆系数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筹资结构风险分析!$D$13:$G$13</c:f>
              <c:numCache>
                <c:formatCode>#,##0.00_ </c:formatCode>
                <c:ptCount val="4"/>
                <c:pt idx="0">
                  <c:v>1.07142857142857</c:v>
                </c:pt>
                <c:pt idx="1">
                  <c:v>1.08695652173913</c:v>
                </c:pt>
                <c:pt idx="2">
                  <c:v>1.05769230769231</c:v>
                </c:pt>
                <c:pt idx="3">
                  <c:v>1.03030303030303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40965504"/>
        <c:axId val="242471296"/>
      </c:lineChart>
      <c:catAx>
        <c:axId val="240965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42471296"/>
        <c:crosses val="autoZero"/>
        <c:auto val="1"/>
        <c:lblAlgn val="ctr"/>
        <c:lblOffset val="100"/>
        <c:tickLblSkip val="1"/>
        <c:noMultiLvlLbl val="0"/>
      </c:catAx>
      <c:valAx>
        <c:axId val="242471296"/>
        <c:scaling>
          <c:orientation val="minMax"/>
        </c:scaling>
        <c:delete val="0"/>
        <c:axPos val="l"/>
        <c:majorGridlines/>
        <c:numFmt formatCode="0.00%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40965504"/>
        <c:crosses val="autoZero"/>
        <c:crossBetween val="between"/>
      </c:valAx>
    </c:plotArea>
    <c:legend>
      <c:legendPos val="b"/>
      <c:layout/>
      <c:overlay val="0"/>
      <c:spPr>
        <a:solidFill>
          <a:schemeClr val="bg1"/>
        </a:solidFill>
      </c:spPr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>
      <a:gsLst>
        <a:gs pos="0">
          <a:srgbClr val="B028A0"/>
        </a:gs>
        <a:gs pos="60000">
          <a:schemeClr val="accent5">
            <a:lumMod val="75000"/>
          </a:schemeClr>
        </a:gs>
        <a:gs pos="80000">
          <a:schemeClr val="tx2">
            <a:lumMod val="60000"/>
            <a:lumOff val="40000"/>
          </a:schemeClr>
        </a:gs>
        <a:gs pos="100000">
          <a:schemeClr val="bg1">
            <a:lumMod val="85000"/>
          </a:schemeClr>
        </a:gs>
      </a:gsLst>
      <a:lin ang="5400000" scaled="0"/>
    </a:gra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13</xdr:row>
      <xdr:rowOff>76200</xdr:rowOff>
    </xdr:from>
    <xdr:to>
      <xdr:col>6</xdr:col>
      <xdr:colOff>457200</xdr:colOff>
      <xdr:row>30</xdr:row>
      <xdr:rowOff>161925</xdr:rowOff>
    </xdr:to>
    <xdr:graphicFrame>
      <xdr:nvGraphicFramePr>
        <xdr:cNvPr id="2" name="图表 1"/>
        <xdr:cNvGraphicFramePr/>
      </xdr:nvGraphicFramePr>
      <xdr:xfrm>
        <a:off x="933450" y="3341370"/>
        <a:ext cx="6195695" cy="3121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6"/>
  <sheetViews>
    <sheetView showGridLines="0" tabSelected="1" workbookViewId="0">
      <selection activeCell="K9" sqref="K9"/>
    </sheetView>
  </sheetViews>
  <sheetFormatPr defaultColWidth="9" defaultRowHeight="14" outlineLevelCol="6"/>
  <cols>
    <col min="1" max="1" width="9" style="2"/>
    <col min="2" max="2" width="16.7545454545455" style="2" customWidth="1"/>
    <col min="3" max="3" width="13.1272727272727" style="2" customWidth="1"/>
    <col min="4" max="4" width="20.7545454545455" style="2" customWidth="1"/>
    <col min="5" max="5" width="17.6272727272727" style="2" customWidth="1"/>
    <col min="6" max="6" width="18.2545454545455" style="2" customWidth="1"/>
    <col min="7" max="7" width="16.1272727272727" style="2" customWidth="1"/>
    <col min="8" max="16384" width="9" style="2"/>
  </cols>
  <sheetData>
    <row r="1" ht="42.75" customHeight="1" spans="2:7">
      <c r="B1" s="3" t="s">
        <v>0</v>
      </c>
      <c r="C1" s="3"/>
      <c r="D1" s="3"/>
      <c r="E1" s="3"/>
      <c r="F1" s="3"/>
      <c r="G1" s="3"/>
    </row>
    <row r="2" s="1" customFormat="1" ht="26.25" customHeight="1" spans="2:7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ht="17.1" customHeight="1" spans="2:7">
      <c r="B3" s="5" t="s">
        <v>7</v>
      </c>
      <c r="C3" s="6">
        <v>1</v>
      </c>
      <c r="D3" s="7">
        <v>1500000</v>
      </c>
      <c r="E3" s="7">
        <v>2000000</v>
      </c>
      <c r="F3" s="7">
        <v>3500000</v>
      </c>
      <c r="G3" s="7">
        <v>5500000</v>
      </c>
    </row>
    <row r="4" ht="17.1" customHeight="1" spans="2:7">
      <c r="B4" s="5" t="s">
        <v>8</v>
      </c>
      <c r="C4" s="6">
        <v>2</v>
      </c>
      <c r="D4" s="7">
        <v>500000</v>
      </c>
      <c r="E4" s="7">
        <v>800000</v>
      </c>
      <c r="F4" s="7">
        <v>1200000</v>
      </c>
      <c r="G4" s="8">
        <v>1000000</v>
      </c>
    </row>
    <row r="5" ht="17.1" customHeight="1" spans="2:7">
      <c r="B5" s="5" t="s">
        <v>9</v>
      </c>
      <c r="C5" s="6">
        <v>3</v>
      </c>
      <c r="D5" s="9">
        <f>D4/D3</f>
        <v>0.333333333333333</v>
      </c>
      <c r="E5" s="9">
        <f>E4/E3</f>
        <v>0.4</v>
      </c>
      <c r="F5" s="9">
        <f>F4/F3</f>
        <v>0.342857142857143</v>
      </c>
      <c r="G5" s="9">
        <f>G4/G3</f>
        <v>0.181818181818182</v>
      </c>
    </row>
    <row r="6" ht="17.1" customHeight="1" spans="2:7">
      <c r="B6" s="5" t="s">
        <v>10</v>
      </c>
      <c r="C6" s="6">
        <v>4</v>
      </c>
      <c r="D6" s="10">
        <f>D3-D4</f>
        <v>1000000</v>
      </c>
      <c r="E6" s="10">
        <f>E3-E4</f>
        <v>1200000</v>
      </c>
      <c r="F6" s="10">
        <f>F3-F4</f>
        <v>2300000</v>
      </c>
      <c r="G6" s="10">
        <f>G3-G4</f>
        <v>4500000</v>
      </c>
    </row>
    <row r="7" ht="17.1" customHeight="1" spans="2:7">
      <c r="B7" s="5" t="s">
        <v>11</v>
      </c>
      <c r="C7" s="6">
        <v>5</v>
      </c>
      <c r="D7" s="11">
        <v>750000</v>
      </c>
      <c r="E7" s="11">
        <v>1000000</v>
      </c>
      <c r="F7" s="11">
        <v>2200000</v>
      </c>
      <c r="G7" s="12">
        <v>3400000</v>
      </c>
    </row>
    <row r="8" ht="17.1" customHeight="1" spans="2:7">
      <c r="B8" s="5" t="s">
        <v>12</v>
      </c>
      <c r="C8" s="6">
        <v>6</v>
      </c>
      <c r="D8" s="10">
        <f>D4*0.1</f>
        <v>50000</v>
      </c>
      <c r="E8" s="10">
        <f>E4*0.1</f>
        <v>80000</v>
      </c>
      <c r="F8" s="10">
        <f>F4*0.1</f>
        <v>120000</v>
      </c>
      <c r="G8" s="10">
        <f>G4*0.1</f>
        <v>100000</v>
      </c>
    </row>
    <row r="9" ht="17.1" customHeight="1" spans="2:7">
      <c r="B9" s="5" t="s">
        <v>13</v>
      </c>
      <c r="C9" s="6">
        <v>7</v>
      </c>
      <c r="D9" s="10">
        <f>D7-D8</f>
        <v>700000</v>
      </c>
      <c r="E9" s="10">
        <f>E7-E8</f>
        <v>920000</v>
      </c>
      <c r="F9" s="10">
        <f>F7-F8</f>
        <v>2080000</v>
      </c>
      <c r="G9" s="10">
        <f>G7-G8</f>
        <v>3300000</v>
      </c>
    </row>
    <row r="10" ht="17.1" customHeight="1" spans="2:7">
      <c r="B10" s="5" t="s">
        <v>14</v>
      </c>
      <c r="C10" s="6">
        <v>8</v>
      </c>
      <c r="D10" s="10">
        <f>D9*0.33</f>
        <v>231000</v>
      </c>
      <c r="E10" s="10">
        <f>E9*0.33</f>
        <v>303600</v>
      </c>
      <c r="F10" s="10">
        <f>F9*0.33</f>
        <v>686400</v>
      </c>
      <c r="G10" s="10">
        <f>G9*0.33</f>
        <v>1089000</v>
      </c>
    </row>
    <row r="11" ht="17.1" customHeight="1" spans="2:7">
      <c r="B11" s="5" t="s">
        <v>15</v>
      </c>
      <c r="C11" s="6">
        <v>9</v>
      </c>
      <c r="D11" s="10">
        <f>D9-D10</f>
        <v>469000</v>
      </c>
      <c r="E11" s="10">
        <f>E9-E10</f>
        <v>616400</v>
      </c>
      <c r="F11" s="10">
        <f>F9-F10</f>
        <v>1393600</v>
      </c>
      <c r="G11" s="10">
        <f>G9-G10</f>
        <v>2211000</v>
      </c>
    </row>
    <row r="12" ht="17.1" customHeight="1" spans="2:7">
      <c r="B12" s="5" t="s">
        <v>16</v>
      </c>
      <c r="C12" s="6">
        <v>10</v>
      </c>
      <c r="D12" s="13">
        <f>D11/D6</f>
        <v>0.469</v>
      </c>
      <c r="E12" s="13">
        <f>E11/E6</f>
        <v>0.513666666666667</v>
      </c>
      <c r="F12" s="13">
        <f>F11/F6</f>
        <v>0.605913043478261</v>
      </c>
      <c r="G12" s="13">
        <f>G11/G6</f>
        <v>0.491333333333333</v>
      </c>
    </row>
    <row r="13" ht="17.1" customHeight="1" spans="2:7">
      <c r="B13" s="5" t="s">
        <v>17</v>
      </c>
      <c r="C13" s="6">
        <v>11</v>
      </c>
      <c r="D13" s="14">
        <f>D7/D9</f>
        <v>1.07142857142857</v>
      </c>
      <c r="E13" s="14">
        <f>E7/E9</f>
        <v>1.08695652173913</v>
      </c>
      <c r="F13" s="14">
        <f>F7/F9</f>
        <v>1.05769230769231</v>
      </c>
      <c r="G13" s="14">
        <f>G7/G9</f>
        <v>1.03030303030303</v>
      </c>
    </row>
    <row r="15" spans="2:6">
      <c r="B15" s="1"/>
      <c r="C15" s="1"/>
      <c r="D15" s="1"/>
      <c r="E15" s="1"/>
      <c r="F15" s="1"/>
    </row>
    <row r="16" ht="15" spans="2:2">
      <c r="B16" s="15"/>
    </row>
  </sheetData>
  <mergeCells count="2">
    <mergeCell ref="B1:G1"/>
    <mergeCell ref="B15:F15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筹资结构风险分析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2012-06-28T01:16:00Z</dcterms:created>
  <dcterms:modified xsi:type="dcterms:W3CDTF">2020-11-14T16:04:20Z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