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75" windowHeight="9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<sst xmlns="http://schemas.openxmlformats.org/spreadsheetml/2006/main" count="22" uniqueCount="22">
  <si>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现金预算</t>
  </si>
  <si>
    <t>季度</t>
  </si>
  <si>
    <t>全年</t>
  </si>
  <si>
    <t>期初现金余额</t>
  </si>
  <si>
    <t>可供使用的现金</t>
  </si>
  <si>
    <t>直接材料</t>
  </si>
  <si>
    <t>直接人工</t>
  </si>
  <si>
    <t>制造费用</t>
  </si>
  <si>
    <t>销售及管理费用</t>
  </si>
  <si>
    <t>所得税</t>
  </si>
  <si>
    <t>购买设备</t>
  </si>
  <si>
    <t>股利</t>
  </si>
  <si>
    <t>支出合计</t>
  </si>
  <si>
    <t>现金多余或不足</t>
  </si>
  <si>
    <t>借款利息</t>
  </si>
  <si>
    <t>合计</t>
  </si>
  <si>
    <t>期末现金余额</t>
  </si>
  <si>
    <t xml:space="preserve">  加：销货现金收入</t>
  </si>
  <si>
    <t xml:space="preserve">  减：各项支出</t>
  </si>
  <si>
    <t xml:space="preserve">  向银行借款</t>
  </si>
  <si>
    <t xml:space="preserve">  还银行借款</t>
  </si>
  <si>
    <t>单位：元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</si>
</sst>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4120;&#36130;&#21153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预算"/>
      <sheetName val="生产预算"/>
      <sheetName val="直接材料和采购预算"/>
      <sheetName val="直接人工成本预算"/>
      <sheetName val="制造费用预算"/>
      <sheetName val="产品成本预算"/>
      <sheetName val="销售及管理费用预算"/>
    </sheetNames>
    <sheetDataSet>
      <sheetData sheetId="0">
        <row r="14">
          <cell r="B14">
            <v>15600</v>
          </cell>
        </row>
        <row r="15">
          <cell r="B15">
            <v>102600</v>
          </cell>
          <cell r="C15">
            <v>68400</v>
          </cell>
        </row>
        <row r="16">
          <cell r="C16">
            <v>100950</v>
          </cell>
          <cell r="D16">
            <v>67300</v>
          </cell>
        </row>
        <row r="17">
          <cell r="D17">
            <v>129750</v>
          </cell>
          <cell r="E17">
            <v>86500</v>
          </cell>
        </row>
        <row r="18">
          <cell r="E18">
            <v>123000</v>
          </cell>
        </row>
        <row r="19">
          <cell r="F19">
            <v>694100</v>
          </cell>
        </row>
      </sheetData>
      <sheetData sheetId="2">
        <row r="24">
          <cell r="B24">
            <v>19400</v>
          </cell>
        </row>
        <row r="25">
          <cell r="B25">
            <v>17847</v>
          </cell>
          <cell r="C25">
            <v>11898</v>
          </cell>
        </row>
        <row r="26">
          <cell r="C26">
            <v>18366</v>
          </cell>
          <cell r="D26">
            <v>12244</v>
          </cell>
        </row>
        <row r="27">
          <cell r="D27">
            <v>22251</v>
          </cell>
          <cell r="E27">
            <v>14834</v>
          </cell>
        </row>
        <row r="28">
          <cell r="E28">
            <v>21477</v>
          </cell>
        </row>
        <row r="29">
          <cell r="F29">
            <v>138317</v>
          </cell>
        </row>
      </sheetData>
      <sheetData sheetId="3">
        <row r="7">
          <cell r="B7">
            <v>12262.5</v>
          </cell>
          <cell r="C7">
            <v>12600</v>
          </cell>
          <cell r="D7">
            <v>15225</v>
          </cell>
          <cell r="E7">
            <v>15150</v>
          </cell>
          <cell r="F7">
            <v>55237.5</v>
          </cell>
        </row>
      </sheetData>
      <sheetData sheetId="4">
        <row r="18">
          <cell r="B18">
            <v>8346</v>
          </cell>
          <cell r="C18">
            <v>8746</v>
          </cell>
          <cell r="D18">
            <v>9834</v>
          </cell>
          <cell r="E18">
            <v>9690</v>
          </cell>
          <cell r="F18">
            <v>36616</v>
          </cell>
        </row>
      </sheetData>
      <sheetData sheetId="6">
        <row r="14">
          <cell r="B14">
            <v>17100</v>
          </cell>
        </row>
        <row r="15">
          <cell r="B15">
            <v>4275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9.00390625" style="0" customWidth="1"/>
  </cols>
  <sheetData>
    <row r="1" spans="1:6" ht="25.5" customHeight="1">
      <c r="A1" s="12" t="s">
        <v>0</v>
      </c>
      <c r="B1" s="12"/>
      <c r="C1" s="12"/>
      <c r="D1" s="12"/>
      <c r="E1" s="12"/>
      <c r="F1" s="12"/>
    </row>
    <row r="2" spans="1:6" ht="14.25" customHeight="1" thickBot="1">
      <c r="A2" s="13" t="s">
        <v>21</v>
      </c>
      <c r="B2" s="13"/>
      <c r="C2" s="13"/>
      <c r="D2" s="13"/>
      <c r="E2" s="13"/>
      <c r="F2" s="13"/>
    </row>
    <row r="3" spans="1:6" ht="14.25">
      <c r="A3" s="7" t="s">
        <v>1</v>
      </c>
      <c r="B3" s="8">
        <v>1</v>
      </c>
      <c r="C3" s="8">
        <v>2</v>
      </c>
      <c r="D3" s="8">
        <v>3</v>
      </c>
      <c r="E3" s="8">
        <v>4</v>
      </c>
      <c r="F3" s="9" t="s">
        <v>2</v>
      </c>
    </row>
    <row r="4" spans="1:6" ht="14.25">
      <c r="A4" s="2" t="s">
        <v>3</v>
      </c>
      <c r="B4" s="1">
        <v>10000</v>
      </c>
      <c r="C4" s="1">
        <f>B21</f>
        <v>61569.5</v>
      </c>
      <c r="D4" s="1">
        <f>C21</f>
        <v>4534.5</v>
      </c>
      <c r="E4" s="1">
        <f>D21</f>
        <v>116455.5</v>
      </c>
      <c r="F4" s="3">
        <v>10000</v>
      </c>
    </row>
    <row r="5" spans="1:6" ht="14.25">
      <c r="A5" s="2" t="s">
        <v>17</v>
      </c>
      <c r="B5" s="1">
        <f>'[1]销售预算'!$B$14+'[1]销售预算'!$B$15</f>
        <v>118200</v>
      </c>
      <c r="C5" s="1">
        <f>'[1]销售预算'!$C$15+'[1]销售预算'!$C$16</f>
        <v>169350</v>
      </c>
      <c r="D5" s="1">
        <f>'[1]销售预算'!$D$16+'[1]销售预算'!$D$17</f>
        <v>197050</v>
      </c>
      <c r="E5" s="1">
        <f>'[1]销售预算'!$E$17+'[1]销售预算'!$E$18</f>
        <v>209500</v>
      </c>
      <c r="F5" s="3">
        <f>'[1]销售预算'!$F$19</f>
        <v>694100</v>
      </c>
    </row>
    <row r="6" spans="1:6" ht="14.25">
      <c r="A6" s="2" t="s">
        <v>4</v>
      </c>
      <c r="B6" s="1">
        <f>B4+B5</f>
        <v>128200</v>
      </c>
      <c r="C6" s="1">
        <f>SUM(C4:C5)</f>
        <v>230919.5</v>
      </c>
      <c r="D6" s="1">
        <f>SUM(D4:D5)</f>
        <v>201584.5</v>
      </c>
      <c r="E6" s="1">
        <f>SUM(E4:E5)</f>
        <v>325955.5</v>
      </c>
      <c r="F6" s="3">
        <f>SUM(F4:F5)</f>
        <v>704100</v>
      </c>
    </row>
    <row r="7" spans="1:6" ht="14.25">
      <c r="A7" s="2" t="s">
        <v>18</v>
      </c>
      <c r="B7" s="1"/>
      <c r="C7" s="1"/>
      <c r="D7" s="1"/>
      <c r="E7" s="1"/>
      <c r="F7" s="3"/>
    </row>
    <row r="8" spans="1:6" ht="14.25">
      <c r="A8" s="2" t="s">
        <v>5</v>
      </c>
      <c r="B8" s="1">
        <f>'[1]直接材料和采购预算'!$B$24+'[1]直接材料和采购预算'!$B$25</f>
        <v>37247</v>
      </c>
      <c r="C8" s="1">
        <f>'[1]直接材料和采购预算'!$C$25+'[1]直接材料和采购预算'!$C$26</f>
        <v>30264</v>
      </c>
      <c r="D8" s="1">
        <f>'[1]直接材料和采购预算'!$D$26+'[1]直接材料和采购预算'!$D$27</f>
        <v>34495</v>
      </c>
      <c r="E8" s="1">
        <f>'[1]直接材料和采购预算'!$E$27+'[1]直接材料和采购预算'!$E$28</f>
        <v>36311</v>
      </c>
      <c r="F8" s="3">
        <f>'[1]直接材料和采购预算'!$F$29</f>
        <v>138317</v>
      </c>
    </row>
    <row r="9" spans="1:6" ht="14.25">
      <c r="A9" s="2" t="s">
        <v>6</v>
      </c>
      <c r="B9" s="1">
        <f>'[1]直接人工成本预算'!$B$7</f>
        <v>12262.5</v>
      </c>
      <c r="C9" s="1">
        <f>'[1]直接人工成本预算'!$C$7</f>
        <v>12600</v>
      </c>
      <c r="D9" s="1">
        <f>'[1]直接人工成本预算'!$D$7</f>
        <v>15225</v>
      </c>
      <c r="E9" s="1">
        <f>'[1]直接人工成本预算'!$E$7</f>
        <v>15150</v>
      </c>
      <c r="F9" s="3">
        <f>'[1]直接人工成本预算'!$F$7</f>
        <v>55237.5</v>
      </c>
    </row>
    <row r="10" spans="1:6" ht="14.25">
      <c r="A10" s="2" t="s">
        <v>7</v>
      </c>
      <c r="B10" s="1">
        <f>'[1]制造费用预算'!B18</f>
        <v>8346</v>
      </c>
      <c r="C10" s="1">
        <f>'[1]制造费用预算'!C18</f>
        <v>8746</v>
      </c>
      <c r="D10" s="1">
        <f>'[1]制造费用预算'!D18</f>
        <v>9834</v>
      </c>
      <c r="E10" s="1">
        <f>'[1]制造费用预算'!E18</f>
        <v>9690</v>
      </c>
      <c r="F10" s="1">
        <f>'[1]制造费用预算'!F18</f>
        <v>36616</v>
      </c>
    </row>
    <row r="11" spans="1:6" ht="14.25">
      <c r="A11" s="2" t="s">
        <v>8</v>
      </c>
      <c r="B11" s="1">
        <f>'[1]销售及管理费用预算'!$B$15</f>
        <v>4275</v>
      </c>
      <c r="C11" s="1">
        <f>'[1]销售及管理费用预算'!$B$15</f>
        <v>4275</v>
      </c>
      <c r="D11" s="1">
        <f>'[1]销售及管理费用预算'!$B$15</f>
        <v>4275</v>
      </c>
      <c r="E11" s="1">
        <f>'[1]销售及管理费用预算'!$B$15</f>
        <v>4275</v>
      </c>
      <c r="F11" s="3">
        <f>'[1]销售及管理费用预算'!$B$14</f>
        <v>17100</v>
      </c>
    </row>
    <row r="12" spans="1:6" ht="14.25">
      <c r="A12" s="2" t="s">
        <v>9</v>
      </c>
      <c r="B12" s="1">
        <v>4500</v>
      </c>
      <c r="C12" s="1">
        <v>4500</v>
      </c>
      <c r="D12" s="1">
        <v>4500</v>
      </c>
      <c r="E12" s="1">
        <v>4500</v>
      </c>
      <c r="F12" s="3">
        <f>SUM(B12:E12)</f>
        <v>18000</v>
      </c>
    </row>
    <row r="13" spans="1:6" ht="14.25">
      <c r="A13" s="2" t="s">
        <v>10</v>
      </c>
      <c r="B13" s="1"/>
      <c r="C13" s="1">
        <v>154000</v>
      </c>
      <c r="D13" s="1"/>
      <c r="E13" s="1"/>
      <c r="F13" s="3"/>
    </row>
    <row r="14" spans="1:6" ht="14.25">
      <c r="A14" s="2" t="s">
        <v>11</v>
      </c>
      <c r="B14" s="1"/>
      <c r="C14" s="1">
        <v>28000</v>
      </c>
      <c r="D14" s="1"/>
      <c r="E14" s="1">
        <v>28000</v>
      </c>
      <c r="F14" s="3"/>
    </row>
    <row r="15" spans="1:6" ht="14.25">
      <c r="A15" s="2" t="s">
        <v>12</v>
      </c>
      <c r="B15" s="1">
        <f>SUM(B8:B14)</f>
        <v>66630.5</v>
      </c>
      <c r="C15" s="1">
        <f>SUM(C8:C14)</f>
        <v>242385</v>
      </c>
      <c r="D15" s="1">
        <f>SUM(D8:D14)</f>
        <v>68329</v>
      </c>
      <c r="E15" s="1">
        <f>SUM(E8:E14)</f>
        <v>97926</v>
      </c>
      <c r="F15" s="3">
        <f>SUM(F8:F14)</f>
        <v>265270.5</v>
      </c>
    </row>
    <row r="16" spans="1:6" ht="14.25">
      <c r="A16" s="2" t="s">
        <v>13</v>
      </c>
      <c r="B16" s="1">
        <f>B6-B15</f>
        <v>61569.5</v>
      </c>
      <c r="C16" s="1">
        <f>C6-C15</f>
        <v>-11465.5</v>
      </c>
      <c r="D16" s="1">
        <f>D6-D15</f>
        <v>133255.5</v>
      </c>
      <c r="E16" s="1">
        <f>E6-E15</f>
        <v>228029.5</v>
      </c>
      <c r="F16" s="3">
        <f>F6-F15</f>
        <v>438829.5</v>
      </c>
    </row>
    <row r="17" spans="1:6" ht="14.25">
      <c r="A17" s="2" t="s">
        <v>19</v>
      </c>
      <c r="B17" s="1"/>
      <c r="C17" s="1">
        <v>16000</v>
      </c>
      <c r="D17" s="1"/>
      <c r="E17" s="1"/>
      <c r="F17" s="3">
        <f>SUM(B17:E17)</f>
        <v>16000</v>
      </c>
    </row>
    <row r="18" spans="1:6" ht="14.25">
      <c r="A18" s="2" t="s">
        <v>20</v>
      </c>
      <c r="B18" s="1"/>
      <c r="C18" s="1"/>
      <c r="D18" s="1">
        <f>C17</f>
        <v>16000</v>
      </c>
      <c r="E18" s="1"/>
      <c r="F18" s="3">
        <f>SUM(B18:E18)</f>
        <v>16000</v>
      </c>
    </row>
    <row r="19" spans="1:6" ht="14.25">
      <c r="A19" s="2" t="s">
        <v>14</v>
      </c>
      <c r="B19" s="1"/>
      <c r="C19" s="1"/>
      <c r="D19" s="1">
        <v>800</v>
      </c>
      <c r="E19" s="1"/>
      <c r="F19" s="3">
        <f>SUM(B19:E19)</f>
        <v>800</v>
      </c>
    </row>
    <row r="20" spans="1:6" ht="14.25">
      <c r="A20" s="2" t="s">
        <v>15</v>
      </c>
      <c r="B20" s="1"/>
      <c r="C20" s="1"/>
      <c r="D20" s="1">
        <f>SUM(D18:D19)</f>
        <v>16800</v>
      </c>
      <c r="E20" s="1"/>
      <c r="F20" s="3">
        <f>F18+F19-F17</f>
        <v>800</v>
      </c>
    </row>
    <row r="21" spans="1:6" ht="15" thickBot="1">
      <c r="A21" s="4" t="s">
        <v>16</v>
      </c>
      <c r="B21" s="5">
        <f>B16</f>
        <v>61569.5</v>
      </c>
      <c r="C21" s="5">
        <f>C16+C17</f>
        <v>4534.5</v>
      </c>
      <c r="D21" s="5">
        <f>D16-D20</f>
        <v>116455.5</v>
      </c>
      <c r="E21" s="5">
        <f>E16</f>
        <v>228029.5</v>
      </c>
      <c r="F21" s="6">
        <f>F16-F20</f>
        <v>438029.5</v>
      </c>
    </row>
    <row r="22" spans="1:2" ht="14.25">
      <c r="A22" s="10"/>
      <c r="B22" s="11"/>
    </row>
  </sheetData>
  <mergeCells count="2">
    <mergeCell ref="A1:F1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微软用户</cp:lastModifiedBy>
  <dcterms:created xsi:type="dcterms:W3CDTF">2006-08-14T01:33:17Z</dcterms:created>
  <dcterms:modified xsi:type="dcterms:W3CDTF">2006-08-14T07:07:58Z</dcterms:modified>
  <cp:category>qq</cp:category>
  <cp:version/>
  <cp:contentType/>
  <cp:contentStatus/>
</cp:coreProperties>
</file>