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3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<sst xmlns="http://schemas.openxmlformats.org/spreadsheetml/2006/main" count="23" uniqueCount="23">
  <si>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贷款偿还进度及完成比例分析</t>
  </si>
  <si>
    <t>贷款基本资料</t>
  </si>
  <si>
    <t>贷款金额</t>
  </si>
  <si>
    <t>贷款期限</t>
  </si>
  <si>
    <t>贷款利率</t>
  </si>
  <si>
    <t>年偿还额</t>
  </si>
  <si>
    <t>月偿还额</t>
  </si>
  <si>
    <t>计划还款额实际归还贷款</t>
  </si>
  <si>
    <t>年份</t>
  </si>
  <si>
    <t>月份</t>
  </si>
  <si>
    <t>计划还款额</t>
  </si>
  <si>
    <t>实际还款额</t>
  </si>
  <si>
    <t>合计</t>
  </si>
  <si>
    <t>贷款偿还比例</t>
  </si>
  <si>
    <t>已还本金</t>
  </si>
  <si>
    <t>data1</t>
  </si>
  <si>
    <t>data4</t>
  </si>
  <si>
    <t>已还贷款比例</t>
  </si>
  <si>
    <t>data2</t>
  </si>
  <si>
    <t>data5</t>
  </si>
  <si>
    <t>计划完成比例</t>
  </si>
  <si>
    <t>data3</t>
  </si>
  <si>
    <t>data6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</si>
</sst>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8" formatCode="&quot;￥&quot;#,##0.00;[Red]&quot;￥&quot;\-#,##0.00"/>
  </numFmts>
  <fonts count="25">
    <font>
      <sz val="12"/>
      <name val="宋体"/>
      <charset val="134"/>
    </font>
    <font>
      <sz val="10"/>
      <name val="微软雅黑"/>
      <charset val="134"/>
    </font>
    <font>
      <sz val="12"/>
      <name val="微软雅黑"/>
      <charset val="134"/>
    </font>
    <font>
      <b/>
      <sz val="24"/>
      <name val="微软雅黑"/>
      <charset val="134"/>
    </font>
    <font>
      <b/>
      <sz val="11"/>
      <name val="微软雅黑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8" borderId="1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26" borderId="16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5" fillId="19" borderId="1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Border="1"/>
    <xf numFmtId="10" fontId="1" fillId="0" borderId="2" xfId="0" applyNumberFormat="1" applyFont="1" applyBorder="1"/>
    <xf numFmtId="8" fontId="1" fillId="0" borderId="2" xfId="0" applyNumberFormat="1" applyFont="1" applyBorder="1"/>
    <xf numFmtId="8" fontId="1" fillId="0" borderId="0" xfId="0" applyNumberFormat="1" applyFont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10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8" fontId="1" fillId="0" borderId="5" xfId="0" applyNumberFormat="1" applyFont="1" applyBorder="1"/>
    <xf numFmtId="10" fontId="1" fillId="0" borderId="5" xfId="0" applyNumberFormat="1" applyFont="1" applyBorder="1"/>
    <xf numFmtId="0" fontId="1" fillId="0" borderId="6" xfId="0" applyFont="1" applyBorder="1"/>
    <xf numFmtId="10" fontId="1" fillId="0" borderId="7" xfId="0" applyNumberFormat="1" applyFont="1" applyBorder="1"/>
    <xf numFmtId="0" fontId="1" fillId="0" borderId="8" xfId="0" applyFont="1" applyBorder="1"/>
    <xf numFmtId="10" fontId="1" fillId="0" borderId="9" xfId="0" applyNumberFormat="1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812691896466"/>
          <c:y val="0.216981132075472"/>
          <c:w val="0.306791919908061"/>
          <c:h val="0.6179245283018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Lbls>
            <c:delete val="1"/>
          </c:dLbls>
          <c:val>
            <c:numRef>
              <c:f>Sheet1!$E$19:$E$21</c:f>
              <c:numCache>
                <c:formatCode>0.00%</c:formatCode>
                <c:ptCount val="3"/>
                <c:pt idx="0">
                  <c:v>0.0844697720205101</c:v>
                </c:pt>
                <c:pt idx="1">
                  <c:v>0.41553022797949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zh-CN" sz="95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9521997796891"/>
          <c:y val="0.226415094339623"/>
          <c:w val="0.30622045340121"/>
          <c:h val="0.603773584905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dLbls>
            <c:delete val="1"/>
          </c:dLbls>
          <c:val>
            <c:numRef>
              <c:f>Sheet1!$H$19:$H$21</c:f>
              <c:numCache>
                <c:formatCode>0.00%</c:formatCode>
                <c:ptCount val="3"/>
                <c:pt idx="0">
                  <c:v>0.264879279838051</c:v>
                </c:pt>
                <c:pt idx="1">
                  <c:v>0.235120720161949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zh-CN" sz="95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114300</xdr:colOff>
      <xdr:row>21</xdr:row>
      <xdr:rowOff>66675</xdr:rowOff>
    </xdr:from>
    <xdr:to>
      <xdr:col>4</xdr:col>
      <xdr:colOff>152400</xdr:colOff>
      <xdr:row>31</xdr:row>
      <xdr:rowOff>76200</xdr:rowOff>
    </xdr:to>
    <xdr:graphicFrame>
      <xdr:nvGraphicFramePr>
        <xdr:cNvPr id="1026" name="图表 2"/>
        <xdr:cNvGraphicFramePr/>
      </xdr:nvGraphicFramePr>
      <xdr:xfrm>
        <a:off x="114300" y="4522470"/>
        <a:ext cx="4067175" cy="22421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21</xdr:row>
      <xdr:rowOff>85725</xdr:rowOff>
    </xdr:from>
    <xdr:to>
      <xdr:col>9</xdr:col>
      <xdr:colOff>171450</xdr:colOff>
      <xdr:row>31</xdr:row>
      <xdr:rowOff>95250</xdr:rowOff>
    </xdr:to>
    <xdr:graphicFrame>
      <xdr:nvGraphicFramePr>
        <xdr:cNvPr id="1028" name="图表 4"/>
        <xdr:cNvGraphicFramePr/>
      </xdr:nvGraphicFramePr>
      <xdr:xfrm>
        <a:off x="4295775" y="4541520"/>
        <a:ext cx="3981450" cy="22421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0.19627</cdr:x>
      <cdr:y>0.65559</cdr:y>
    </cdr:from>
    <cdr:to>
      <cdr:x>0.88113</cdr:x>
      <cdr:y>0.76828</cdr:y>
    </cdr:to>
    <cdr:sp>
      <cdr:nvSpPr>
        <cdr:cNvPr id="2" name="矩形 1"/>
        <cdr:cNvSpPr>
          <a14:cpLocks xmlns:a14="http://schemas.microsoft.com/office/drawing/2010/main" noChangeArrowheads="1"/>
        </cdr:cNvSpPr>
      </cdr:nvSpPr>
      <cdr:spPr xmlns:a="http://schemas.openxmlformats.org/drawingml/2006/main">
        <a:xfrm xmlns:a="http://schemas.openxmlformats.org/drawingml/2006/main">
          <a:off x="803294" y="1333244"/>
          <a:ext cx="2791992" cy="228645"/>
        </a:xfrm>
        <a:prstGeom xmlns:a="http://schemas.openxmlformats.org/drawingml/2006/main" prst="rect">
          <a:avLst/>
        </a:prstGeom>
        <a:noFill/>
        <a:ln>
          <a:noFill/>
        </a:ln>
      </cdr:spPr>
      <cdr:txBody xmlns:a="http://schemas.openxmlformats.org/drawingml/2006/main"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华文中宋"/>
              <a:ea typeface="华文中宋"/>
            </a:rPr>
            <a:t>贷款归还进度图</a:t>
          </a:r>
          <a:endParaRPr lang="zh-CN" altLang="en-US" sz="1200" b="1" i="0" u="none" strike="noStrike" baseline="0">
            <a:solidFill>
              <a:srgbClr val="000000"/>
            </a:solidFill>
            <a:latin typeface="华文中宋"/>
            <a:ea typeface="华文中宋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0.19715</cdr:x>
      <cdr:y>0.65487</cdr:y>
    </cdr:from>
    <cdr:to>
      <cdr:x>0.88118</cdr:x>
      <cdr:y>0.76495</cdr:y>
    </cdr:to>
    <cdr:sp>
      <cdr:nvSpPr>
        <cdr:cNvPr id="2" name="矩形 1"/>
        <cdr:cNvSpPr>
          <a14:cpLocks xmlns:a14="http://schemas.microsoft.com/office/drawing/2010/main" noChangeArrowheads="1"/>
        </cdr:cNvSpPr>
      </cdr:nvSpPr>
      <cdr:spPr xmlns:a="http://schemas.openxmlformats.org/drawingml/2006/main">
        <a:xfrm xmlns:a="http://schemas.openxmlformats.org/drawingml/2006/main">
          <a:off x="790014" y="1331793"/>
          <a:ext cx="2729929" cy="223328"/>
        </a:xfrm>
        <a:prstGeom xmlns:a="http://schemas.openxmlformats.org/drawingml/2006/main" prst="rect">
          <a:avLst/>
        </a:prstGeom>
        <a:noFill/>
        <a:ln>
          <a:noFill/>
        </a:ln>
      </cdr:spPr>
      <cdr:txBody xmlns:a="http://schemas.openxmlformats.org/drawingml/2006/main"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华文中宋"/>
              <a:ea typeface="华文中宋"/>
            </a:rPr>
            <a:t>计划完成比例图</a:t>
          </a:r>
          <a:endParaRPr lang="zh-CN" altLang="en-US" sz="1200" b="1" i="0" u="none" strike="noStrike" baseline="0">
            <a:solidFill>
              <a:srgbClr val="000000"/>
            </a:solidFill>
            <a:latin typeface="华文中宋"/>
            <a:ea typeface="华文中宋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topLeftCell="A7" workbookViewId="0">
      <selection activeCell="L11" sqref="L11"/>
    </sheetView>
  </sheetViews>
  <sheetFormatPr defaultColWidth="9" defaultRowHeight="16.5" outlineLevelCol="7"/>
  <cols>
    <col min="1" max="1" width="15.125" style="2" customWidth="1"/>
    <col min="2" max="2" width="13.875" style="2" customWidth="1"/>
    <col min="3" max="3" width="11.375" style="2" customWidth="1"/>
    <col min="4" max="4" width="12.5" style="2" customWidth="1"/>
    <col min="5" max="5" width="16.125" style="2" customWidth="1"/>
    <col min="6" max="6" width="2" style="2" customWidth="1"/>
    <col min="7" max="7" width="12.75" style="2" customWidth="1"/>
    <col min="8" max="8" width="13.625" style="2" customWidth="1"/>
    <col min="9" max="16384" width="9" style="2"/>
  </cols>
  <sheetData>
    <row r="1" ht="47.25" customHeight="1" spans="1:1">
      <c r="A1" s="3" t="s">
        <v>0</v>
      </c>
    </row>
    <row r="2" s="1" customFormat="1" ht="23.25" customHeight="1" spans="1:2">
      <c r="A2" s="4" t="s">
        <v>1</v>
      </c>
      <c r="B2" s="4"/>
    </row>
    <row r="3" s="1" customFormat="1" ht="15" customHeight="1" spans="1:2">
      <c r="A3" s="5" t="s">
        <v>2</v>
      </c>
      <c r="B3" s="6">
        <v>280000</v>
      </c>
    </row>
    <row r="4" s="1" customFormat="1" ht="15" customHeight="1" spans="1:2">
      <c r="A4" s="5" t="s">
        <v>3</v>
      </c>
      <c r="B4" s="6">
        <v>5</v>
      </c>
    </row>
    <row r="5" s="1" customFormat="1" ht="15" customHeight="1" spans="1:2">
      <c r="A5" s="5" t="s">
        <v>4</v>
      </c>
      <c r="B5" s="7">
        <v>0.065</v>
      </c>
    </row>
    <row r="6" s="1" customFormat="1" ht="15" customHeight="1" spans="1:4">
      <c r="A6" s="5" t="s">
        <v>5</v>
      </c>
      <c r="B6" s="8">
        <f>PMT($B$5,$B$4,-$B$3)</f>
        <v>67377.6705272963</v>
      </c>
      <c r="D6" s="9"/>
    </row>
    <row r="7" s="1" customFormat="1" ht="15" customHeight="1" spans="1:2">
      <c r="A7" s="5" t="s">
        <v>6</v>
      </c>
      <c r="B7" s="8">
        <f>PMT(B5/12,B4*12,-B3)</f>
        <v>5478.52150124399</v>
      </c>
    </row>
    <row r="8" s="1" customFormat="1" ht="15" customHeight="1"/>
    <row r="9" s="1" customFormat="1" ht="15" customHeight="1" spans="1:4">
      <c r="A9" s="10" t="s">
        <v>7</v>
      </c>
      <c r="B9" s="10"/>
      <c r="C9" s="10"/>
      <c r="D9" s="10"/>
    </row>
    <row r="10" s="1" customFormat="1" ht="15" customHeight="1" spans="1:4">
      <c r="A10" s="11" t="s">
        <v>8</v>
      </c>
      <c r="B10" s="11" t="s">
        <v>9</v>
      </c>
      <c r="C10" s="11" t="s">
        <v>10</v>
      </c>
      <c r="D10" s="11" t="s">
        <v>11</v>
      </c>
    </row>
    <row r="11" s="1" customFormat="1" ht="15" customHeight="1" spans="1:4">
      <c r="A11" s="6"/>
      <c r="B11" s="6"/>
      <c r="C11" s="8">
        <f>PMT($B$5,$B$4,-$B$3)</f>
        <v>67377.6705272963</v>
      </c>
      <c r="D11" s="8">
        <v>35126.9075194974</v>
      </c>
    </row>
    <row r="12" s="1" customFormat="1" ht="15" customHeight="1" spans="1:4">
      <c r="A12" s="6"/>
      <c r="B12" s="6">
        <v>1</v>
      </c>
      <c r="C12" s="8">
        <f>PMT($B$5/12,$B$4*12,-$B$3)</f>
        <v>5478.52150124399</v>
      </c>
      <c r="D12" s="8">
        <v>3019.4197072959</v>
      </c>
    </row>
    <row r="13" s="1" customFormat="1" ht="15" customHeight="1" spans="1:4">
      <c r="A13" s="6"/>
      <c r="B13" s="6">
        <v>2</v>
      </c>
      <c r="C13" s="8">
        <f>PMT($B$5/12,$B$4*12,-$B$3)</f>
        <v>5478.52150124399</v>
      </c>
      <c r="D13" s="8">
        <v>3035.77489737708</v>
      </c>
    </row>
    <row r="14" s="1" customFormat="1" ht="15" customHeight="1" spans="1:4">
      <c r="A14" s="6"/>
      <c r="B14" s="6">
        <v>3</v>
      </c>
      <c r="C14" s="8">
        <f>PMT($B$5/12,$B$4*12,-$B$3)</f>
        <v>5478.52150124399</v>
      </c>
      <c r="D14" s="8">
        <v>3052.21867807121</v>
      </c>
    </row>
    <row r="15" s="1" customFormat="1" ht="15" customHeight="1" spans="1:4">
      <c r="A15" s="6"/>
      <c r="B15" s="6">
        <v>4</v>
      </c>
      <c r="C15" s="8">
        <f>PMT($B$5/12,$B$4*12,-$B$3)</f>
        <v>5478.52150124399</v>
      </c>
      <c r="D15" s="8">
        <v>3068.75152924409</v>
      </c>
    </row>
    <row r="16" s="1" customFormat="1" ht="15" customHeight="1" spans="1:4">
      <c r="A16" s="6" t="s">
        <v>12</v>
      </c>
      <c r="B16" s="6"/>
      <c r="C16" s="8">
        <f>SUM(C11:C15)</f>
        <v>89291.7565322722</v>
      </c>
      <c r="D16" s="8">
        <v>47303.0723314857</v>
      </c>
    </row>
    <row r="17" s="1" customFormat="1" ht="5.25" customHeight="1" spans="6:7">
      <c r="F17" s="12"/>
      <c r="G17" s="12"/>
    </row>
    <row r="18" s="1" customFormat="1" ht="20.1" customHeight="1" spans="1:5">
      <c r="A18" s="13" t="s">
        <v>13</v>
      </c>
      <c r="B18" s="13"/>
      <c r="D18" s="13"/>
      <c r="E18" s="13"/>
    </row>
    <row r="19" s="1" customFormat="1" ht="15" customHeight="1" spans="1:8">
      <c r="A19" s="14" t="s">
        <v>14</v>
      </c>
      <c r="B19" s="15">
        <f>D16</f>
        <v>47303.0723314857</v>
      </c>
      <c r="D19" s="14" t="s">
        <v>15</v>
      </c>
      <c r="E19" s="16">
        <f>B20/2</f>
        <v>0.0844697720205101</v>
      </c>
      <c r="G19" s="14" t="s">
        <v>16</v>
      </c>
      <c r="H19" s="16">
        <f>B21/2</f>
        <v>0.264879279838051</v>
      </c>
    </row>
    <row r="20" s="1" customFormat="1" ht="15" customHeight="1" spans="1:8">
      <c r="A20" s="17" t="s">
        <v>17</v>
      </c>
      <c r="B20" s="18">
        <f>B19/B3</f>
        <v>0.16893954404102</v>
      </c>
      <c r="D20" s="17" t="s">
        <v>18</v>
      </c>
      <c r="E20" s="18">
        <f>E21-E19</f>
        <v>0.41553022797949</v>
      </c>
      <c r="G20" s="17" t="s">
        <v>19</v>
      </c>
      <c r="H20" s="18">
        <f>H21-H19</f>
        <v>0.235120720161949</v>
      </c>
    </row>
    <row r="21" s="1" customFormat="1" ht="15" customHeight="1" spans="1:8">
      <c r="A21" s="19" t="s">
        <v>20</v>
      </c>
      <c r="B21" s="20">
        <f>D16/C16</f>
        <v>0.529758559676101</v>
      </c>
      <c r="D21" s="19" t="s">
        <v>21</v>
      </c>
      <c r="E21" s="20">
        <v>0.5</v>
      </c>
      <c r="G21" s="19" t="s">
        <v>22</v>
      </c>
      <c r="H21" s="20">
        <v>0.5</v>
      </c>
    </row>
    <row r="22" s="1" customFormat="1" ht="20.1" customHeight="1"/>
    <row r="23" s="1" customFormat="1" ht="20.1" customHeight="1" spans="2:2">
      <c r="B23" s="12"/>
    </row>
    <row r="24" ht="20.1" customHeight="1"/>
  </sheetData>
  <mergeCells count="4">
    <mergeCell ref="A2:B2"/>
    <mergeCell ref="A9:D9"/>
    <mergeCell ref="A18:B18"/>
    <mergeCell ref="D18:E18"/>
  </mergeCells>
  <pageMargins left="0.75" right="0.75" top="1" bottom="1" header="0.5" footer="0.5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1996-12-17T01:32:00Z</dcterms:created>
  <dcterms:modified xsi:type="dcterms:W3CDTF">2020-11-14T13:12:16Z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