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工作底稿" sheetId="1" r:id="rId1"/>
    <sheet name="Sheet2" sheetId="2" r:id="rId2"/>
    <sheet name="Sheet3" sheetId="3" r:id="rId3"/>
  </sheets>
  <definedNames>
    <definedName name="_1_是">'工作底稿'!#REF!</definedName>
    <definedName name="_xlnm.Print_Area" localSheetId="0">'工作底稿'!$A$1:$G$159</definedName>
    <definedName name="过渡期优惠">'工作底稿'!$M$2:$M$4</definedName>
    <definedName name="是否享受浦东过渡期优惠">'工作底稿'!#REF!</definedName>
  </definedNames>
  <calcPr fullCalcOnLoad="1"/>
</workbook>
</file>

<file path=xl/comments1.xml><?xml version="1.0" encoding="utf-8"?>
<comments xmlns="http://schemas.openxmlformats.org/spreadsheetml/2006/main">
  <authors>
    <author>lx2002</author>
  </authors>
  <commentList>
    <comment ref="E15" authorId="0">
      <text>
        <r>
          <rPr>
            <b/>
            <sz val="9"/>
            <rFont val="Tahoma"/>
            <family val="2"/>
          </rPr>
          <t>lx2002:</t>
        </r>
        <r>
          <rPr>
            <sz val="9"/>
            <rFont val="Tahoma"/>
            <family val="2"/>
          </rPr>
          <t xml:space="preserve">
</t>
        </r>
        <r>
          <rPr>
            <sz val="9"/>
            <rFont val="宋体"/>
            <family val="0"/>
          </rPr>
          <t>默认调增，需要最后确认</t>
        </r>
      </text>
    </comment>
    <comment ref="E18" authorId="0">
      <text>
        <r>
          <rPr>
            <b/>
            <sz val="9"/>
            <rFont val="Tahoma"/>
            <family val="2"/>
          </rPr>
          <t>lx2002:</t>
        </r>
        <r>
          <rPr>
            <sz val="9"/>
            <rFont val="Tahoma"/>
            <family val="2"/>
          </rPr>
          <t xml:space="preserve">
</t>
        </r>
        <r>
          <rPr>
            <sz val="9"/>
            <rFont val="宋体"/>
            <family val="0"/>
          </rPr>
          <t>默认调增，需要最后确认</t>
        </r>
      </text>
    </comment>
    <comment ref="A5" authorId="0">
      <text>
        <r>
          <rPr>
            <b/>
            <sz val="9"/>
            <rFont val="Tahoma"/>
            <family val="2"/>
          </rPr>
          <t>lx2002:</t>
        </r>
        <r>
          <rPr>
            <sz val="9"/>
            <rFont val="Tahoma"/>
            <family val="2"/>
          </rPr>
          <t xml:space="preserve">
</t>
        </r>
        <r>
          <rPr>
            <sz val="14"/>
            <rFont val="宋体"/>
            <family val="0"/>
          </rPr>
          <t>数字来自利润表</t>
        </r>
      </text>
    </comment>
    <comment ref="A7" authorId="0">
      <text>
        <r>
          <rPr>
            <b/>
            <sz val="9"/>
            <rFont val="Tahoma"/>
            <family val="2"/>
          </rPr>
          <t>lx2002:</t>
        </r>
        <r>
          <rPr>
            <sz val="9"/>
            <rFont val="Tahoma"/>
            <family val="2"/>
          </rPr>
          <t xml:space="preserve">
</t>
        </r>
        <r>
          <rPr>
            <sz val="14"/>
            <rFont val="宋体"/>
            <family val="0"/>
          </rPr>
          <t>房地产开发商专用，需要了解当期开发的房产类型，填写附表</t>
        </r>
      </text>
    </comment>
    <comment ref="A10" authorId="0">
      <text>
        <r>
          <rPr>
            <b/>
            <sz val="9"/>
            <rFont val="Tahoma"/>
            <family val="2"/>
          </rPr>
          <t>lx2002:</t>
        </r>
        <r>
          <rPr>
            <sz val="9"/>
            <rFont val="Tahoma"/>
            <family val="2"/>
          </rPr>
          <t xml:space="preserve">
</t>
        </r>
        <r>
          <rPr>
            <sz val="14"/>
            <rFont val="宋体"/>
            <family val="0"/>
          </rPr>
          <t>财务账册分项目【管理费用、营业费用等】有实际发生额；税务比对调整数有</t>
        </r>
        <r>
          <rPr>
            <sz val="14"/>
            <rFont val="Tahoma"/>
            <family val="2"/>
          </rPr>
          <t>2</t>
        </r>
        <r>
          <rPr>
            <sz val="14"/>
            <rFont val="宋体"/>
            <family val="0"/>
          </rPr>
          <t>条方法；业务收入的</t>
        </r>
        <r>
          <rPr>
            <sz val="14"/>
            <rFont val="Tahoma"/>
            <family val="2"/>
          </rPr>
          <t>0.5%</t>
        </r>
        <r>
          <rPr>
            <sz val="14"/>
            <rFont val="宋体"/>
            <family val="0"/>
          </rPr>
          <t>；实际发生额</t>
        </r>
        <r>
          <rPr>
            <sz val="14"/>
            <rFont val="Tahoma"/>
            <family val="2"/>
          </rPr>
          <t>60%</t>
        </r>
        <r>
          <rPr>
            <sz val="14"/>
            <rFont val="宋体"/>
            <family val="0"/>
          </rPr>
          <t>；税务要求选低数；与实际发生额进行比较，该项目只存在调增数</t>
        </r>
      </text>
    </comment>
    <comment ref="A11" authorId="0">
      <text>
        <r>
          <rPr>
            <b/>
            <sz val="14"/>
            <rFont val="Tahoma"/>
            <family val="2"/>
          </rPr>
          <t>lx2002:</t>
        </r>
        <r>
          <rPr>
            <sz val="14"/>
            <rFont val="Tahoma"/>
            <family val="2"/>
          </rPr>
          <t xml:space="preserve">
</t>
        </r>
        <r>
          <rPr>
            <sz val="14"/>
            <rFont val="宋体"/>
            <family val="0"/>
          </rPr>
          <t>直接采用资产负债表期初数与期末数，直接进行调整</t>
        </r>
      </text>
    </comment>
    <comment ref="A13"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6"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7"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2" authorId="0">
      <text>
        <r>
          <rPr>
            <b/>
            <sz val="14"/>
            <rFont val="Tahoma"/>
            <family val="2"/>
          </rPr>
          <t>lx2002:</t>
        </r>
        <r>
          <rPr>
            <sz val="14"/>
            <rFont val="Tahoma"/>
            <family val="2"/>
          </rPr>
          <t xml:space="preserve">
</t>
        </r>
        <r>
          <rPr>
            <sz val="14"/>
            <rFont val="宋体"/>
            <family val="0"/>
          </rPr>
          <t>企业计提折旧的方法【折旧年限与残值率】与税务计提折旧方法不一致，形成计算年度累计折旧差额；财务比税务多提折旧的，需要进行调增。财务计提折旧完毕，全部调增完毕后，需要注明，何时开始调减。【属时间性差异】</t>
        </r>
      </text>
    </comment>
    <comment ref="A14" authorId="0">
      <text>
        <r>
          <rPr>
            <b/>
            <sz val="14"/>
            <rFont val="Tahoma"/>
            <family val="2"/>
          </rPr>
          <t>lx2002:</t>
        </r>
        <r>
          <rPr>
            <sz val="14"/>
            <rFont val="Tahoma"/>
            <family val="2"/>
          </rPr>
          <t xml:space="preserve">
</t>
        </r>
        <r>
          <rPr>
            <sz val="14"/>
            <rFont val="宋体"/>
            <family val="0"/>
          </rPr>
          <t>主要发生于房地产开发企业。财务记账有实际广告费发生额，该项目应根据当年度实现收入</t>
        </r>
        <r>
          <rPr>
            <sz val="14"/>
            <rFont val="Tahoma"/>
            <family val="2"/>
          </rPr>
          <t>15%</t>
        </r>
        <r>
          <rPr>
            <sz val="14"/>
            <rFont val="宋体"/>
            <family val="0"/>
          </rPr>
          <t>的比例进行税务调整</t>
        </r>
        <r>
          <rPr>
            <sz val="14"/>
            <rFont val="Tahoma"/>
            <family val="2"/>
          </rPr>
          <t>.</t>
        </r>
        <r>
          <rPr>
            <sz val="14"/>
            <rFont val="宋体"/>
            <family val="0"/>
          </rPr>
          <t>实际发生额大于税务确认额度，需要纳税调增，下个年度允许优先列支税务确认额度【属时间性差异】</t>
        </r>
      </text>
    </comment>
    <comment ref="A18" authorId="0">
      <text>
        <r>
          <rPr>
            <b/>
            <sz val="14"/>
            <rFont val="Tahoma"/>
            <family val="2"/>
          </rPr>
          <t>lx2002:</t>
        </r>
        <r>
          <rPr>
            <sz val="14"/>
            <rFont val="Tahoma"/>
            <family val="2"/>
          </rPr>
          <t xml:space="preserve">
</t>
        </r>
        <r>
          <rPr>
            <sz val="14"/>
            <rFont val="宋体"/>
            <family val="0"/>
          </rPr>
          <t>通常列支于营业外支出，考量税局确认的捐赠对象；考量捐赠的数额有列支比例；通常默认进行调增；</t>
        </r>
      </text>
    </comment>
    <comment ref="A19" authorId="0">
      <text>
        <r>
          <rPr>
            <b/>
            <sz val="14"/>
            <rFont val="Tahoma"/>
            <family val="2"/>
          </rPr>
          <t>lx2002:</t>
        </r>
        <r>
          <rPr>
            <sz val="14"/>
            <rFont val="Tahoma"/>
            <family val="2"/>
          </rPr>
          <t xml:space="preserve">
</t>
        </r>
        <r>
          <rPr>
            <sz val="14"/>
            <rFont val="宋体"/>
            <family val="0"/>
          </rPr>
          <t>通常列支营业外支出，区别于合同条款执行中发生的违约金，违约金属于商业活动现象，通常允许税前列支</t>
        </r>
      </text>
    </comment>
    <comment ref="A20" authorId="0">
      <text>
        <r>
          <rPr>
            <b/>
            <sz val="9"/>
            <rFont val="Tahoma"/>
            <family val="2"/>
          </rPr>
          <t>lx2002:</t>
        </r>
        <r>
          <rPr>
            <sz val="9"/>
            <rFont val="Tahoma"/>
            <family val="2"/>
          </rPr>
          <t xml:space="preserve">
</t>
        </r>
        <r>
          <rPr>
            <sz val="14"/>
            <rFont val="宋体"/>
            <family val="0"/>
          </rPr>
          <t>通常列支营业外支出，区别于合同条款执行中发生的违约金，违约金属于商业活动现象，通常允许税前列支</t>
        </r>
      </text>
    </comment>
    <comment ref="A21" authorId="0">
      <text>
        <r>
          <rPr>
            <b/>
            <sz val="14"/>
            <rFont val="Tahoma"/>
            <family val="2"/>
          </rPr>
          <t>lx2002:</t>
        </r>
        <r>
          <rPr>
            <sz val="14"/>
            <rFont val="Tahoma"/>
            <family val="2"/>
          </rPr>
          <t xml:space="preserve">
</t>
        </r>
        <r>
          <rPr>
            <sz val="14"/>
            <rFont val="宋体"/>
            <family val="0"/>
          </rPr>
          <t>开办费【</t>
        </r>
        <r>
          <rPr>
            <sz val="14"/>
            <rFont val="Tahoma"/>
            <family val="2"/>
          </rPr>
          <t>5</t>
        </r>
        <r>
          <rPr>
            <sz val="14"/>
            <rFont val="宋体"/>
            <family val="0"/>
          </rPr>
          <t>年内均匀摊销】、办公室装修及绿化及功能改造费用列支【办公室租赁期内摊销】，固定资产改良支出等税务与财务摊销方法不一致的，需要纳税调增，纳税调增完毕后，以后年度需要纳税调减【属于时间性差异】</t>
        </r>
      </text>
    </comment>
    <comment ref="A24" authorId="0">
      <text>
        <r>
          <rPr>
            <b/>
            <sz val="14"/>
            <rFont val="Tahoma"/>
            <family val="2"/>
          </rPr>
          <t>lx2002:</t>
        </r>
        <r>
          <rPr>
            <sz val="14"/>
            <rFont val="Tahoma"/>
            <family val="2"/>
          </rPr>
          <t xml:space="preserve">
</t>
        </r>
        <r>
          <rPr>
            <sz val="14"/>
            <rFont val="宋体"/>
            <family val="0"/>
          </rPr>
          <t>税务与财务摊销方法不一致的，需要纳税调增，纳税调增完毕后，以后年度需要纳税调减【属于时间性差异】</t>
        </r>
      </text>
    </comment>
    <comment ref="A22" authorId="0">
      <text>
        <r>
          <rPr>
            <b/>
            <sz val="14"/>
            <rFont val="Tahoma"/>
            <family val="2"/>
          </rPr>
          <t>lx2002:</t>
        </r>
        <r>
          <rPr>
            <sz val="14"/>
            <rFont val="Tahoma"/>
            <family val="2"/>
          </rPr>
          <t xml:space="preserve">
</t>
        </r>
        <r>
          <rPr>
            <sz val="14"/>
            <rFont val="宋体"/>
            <family val="0"/>
          </rPr>
          <t>纳税调节表中，首先以投资收益【股息红利所得</t>
        </r>
        <r>
          <rPr>
            <sz val="14"/>
            <rFont val="Tahoma"/>
            <family val="2"/>
          </rPr>
          <t>+</t>
        </r>
        <r>
          <rPr>
            <sz val="14"/>
            <rFont val="宋体"/>
            <family val="0"/>
          </rPr>
          <t>股权交易收益所得】进行全面调增，确认为权益法确认的投资收益或成本法确认投资收益并同时取得了利润分跟单，才能做免税收入调减处理，权益法确认投资收益调减处理</t>
        </r>
      </text>
    </comment>
    <comment ref="A23" authorId="0">
      <text>
        <r>
          <rPr>
            <b/>
            <sz val="14"/>
            <rFont val="Tahoma"/>
            <family val="2"/>
          </rPr>
          <t>lx2002:</t>
        </r>
        <r>
          <rPr>
            <sz val="14"/>
            <rFont val="Tahoma"/>
            <family val="2"/>
          </rPr>
          <t xml:space="preserve">
</t>
        </r>
        <r>
          <rPr>
            <sz val="14"/>
            <rFont val="宋体"/>
            <family val="0"/>
          </rPr>
          <t>股权转让收益或损失均并入投资收益，投资收益在纳税调整表中首先已经全额做纳税调增，收益或损失需要细分；股权转让收益应该纳税，不用做调减处理；转让亏损，需要报税务机关审核；</t>
        </r>
      </text>
    </comment>
  </commentList>
</comments>
</file>

<file path=xl/sharedStrings.xml><?xml version="1.0" encoding="utf-8"?>
<sst xmlns="http://schemas.openxmlformats.org/spreadsheetml/2006/main" count="149" uniqueCount="106">
  <si>
    <t xml:space="preserve">XXXXXXXXXX有限公司2033年度应纳税所得额调整计算表 （工作底稿）  </t>
  </si>
  <si>
    <t xml:space="preserve">金额:人民币/元  </t>
  </si>
  <si>
    <t>1-是</t>
  </si>
  <si>
    <t>内容</t>
  </si>
  <si>
    <t>金额</t>
  </si>
  <si>
    <t>期初金额（帐载）</t>
  </si>
  <si>
    <t>期末金额（税收）</t>
  </si>
  <si>
    <t>调增金额</t>
  </si>
  <si>
    <t>调减金额</t>
  </si>
  <si>
    <t>税率优惠</t>
  </si>
  <si>
    <t>2-否</t>
  </si>
  <si>
    <t>3-小型微利企业</t>
  </si>
  <si>
    <t>一、利润表列示本年税前利润总额</t>
  </si>
  <si>
    <t>二、纳税调整项目</t>
  </si>
  <si>
    <t>数据来源</t>
  </si>
  <si>
    <t>调整依据</t>
  </si>
  <si>
    <t>1、预售收入预计利润（房地产）</t>
  </si>
  <si>
    <t>普通商品房</t>
  </si>
  <si>
    <t>配套房</t>
  </si>
  <si>
    <t>2、业务招待费</t>
  </si>
  <si>
    <t>*</t>
  </si>
  <si>
    <t>3、应付工资</t>
  </si>
  <si>
    <t>4、固定资产折旧</t>
  </si>
  <si>
    <t>5、资产减值准备金</t>
  </si>
  <si>
    <t>6、广告费</t>
  </si>
  <si>
    <t>7、利息支出</t>
  </si>
  <si>
    <t>8、社保金</t>
  </si>
  <si>
    <t>9、住房公积金</t>
  </si>
  <si>
    <t>10、捐赠支出</t>
  </si>
  <si>
    <t>11、行政或税收罚金、罚款和被没收财务的损失</t>
  </si>
  <si>
    <t>12、税收滞纳金</t>
  </si>
  <si>
    <t>13、长期待摊费用</t>
  </si>
  <si>
    <r>
      <t>14、免税收入-长期股权投资【成本法</t>
    </r>
    <r>
      <rPr>
        <b/>
        <sz val="18"/>
        <color indexed="10"/>
        <rFont val="宋体"/>
        <family val="0"/>
      </rPr>
      <t>+权益法】</t>
    </r>
  </si>
  <si>
    <t>15、股权转让收益或亏损</t>
  </si>
  <si>
    <r>
      <t>1</t>
    </r>
    <r>
      <rPr>
        <b/>
        <sz val="18"/>
        <color indexed="10"/>
        <rFont val="宋体"/>
        <family val="0"/>
      </rPr>
      <t>6、无形资产</t>
    </r>
  </si>
  <si>
    <r>
      <t>1</t>
    </r>
    <r>
      <rPr>
        <b/>
        <sz val="18"/>
        <color indexed="10"/>
        <rFont val="宋体"/>
        <family val="0"/>
      </rPr>
      <t>7</t>
    </r>
    <r>
      <rPr>
        <b/>
        <sz val="18"/>
        <color indexed="10"/>
        <rFont val="宋体"/>
        <family val="0"/>
      </rPr>
      <t>、其他</t>
    </r>
  </si>
  <si>
    <t>调整额合计</t>
  </si>
  <si>
    <t>纳税调整后所得</t>
  </si>
  <si>
    <t>弥补以前年度亏损</t>
  </si>
  <si>
    <t>应纳税所得</t>
  </si>
  <si>
    <t>税率</t>
  </si>
  <si>
    <t>应纳税所得额</t>
  </si>
  <si>
    <t>企业所得税税率优惠</t>
  </si>
  <si>
    <t>应纳税额</t>
  </si>
  <si>
    <t>实际预缴所得税额</t>
  </si>
  <si>
    <t>本年应（补）退的所得税额</t>
  </si>
  <si>
    <t>以前年度亏损明细</t>
  </si>
  <si>
    <t>年份</t>
  </si>
  <si>
    <t>亏损额</t>
  </si>
  <si>
    <t>合计</t>
  </si>
  <si>
    <t>预收账款构成明细</t>
  </si>
  <si>
    <t>科目</t>
  </si>
  <si>
    <t>期初</t>
  </si>
  <si>
    <t>期末</t>
  </si>
  <si>
    <t>业务招待费调整</t>
  </si>
  <si>
    <t>科目1</t>
  </si>
  <si>
    <t>实际账载金额</t>
  </si>
  <si>
    <t>科目2</t>
  </si>
  <si>
    <t>实际帐载金额</t>
  </si>
  <si>
    <t>管理费用</t>
  </si>
  <si>
    <t>主营业务收入</t>
  </si>
  <si>
    <t>营销费用</t>
  </si>
  <si>
    <t>其他业务收入</t>
  </si>
  <si>
    <t>利息支出调整</t>
  </si>
  <si>
    <t>长期股权投资-股息红利分配-投资收益</t>
  </si>
  <si>
    <t>投资方</t>
  </si>
  <si>
    <t>权益法</t>
  </si>
  <si>
    <t>成本法【账载】</t>
  </si>
  <si>
    <t>成本法【实际取得】</t>
  </si>
  <si>
    <t>判断</t>
  </si>
  <si>
    <t>股权转让-转让收益或亏损-投资收益</t>
  </si>
  <si>
    <t>原始投资</t>
  </si>
  <si>
    <t>转让价格</t>
  </si>
  <si>
    <t>转让收益</t>
  </si>
  <si>
    <t>转让亏损</t>
  </si>
  <si>
    <t>广告费纳税调整表</t>
  </si>
  <si>
    <t>实际帐载金额2</t>
  </si>
  <si>
    <t>预收账款</t>
  </si>
  <si>
    <t>汇总</t>
  </si>
  <si>
    <t>小型微利企业判定标准</t>
  </si>
  <si>
    <t>判定条件</t>
  </si>
  <si>
    <t>实际数据</t>
  </si>
  <si>
    <t>年平均资产</t>
  </si>
  <si>
    <t>年应纳税所得额</t>
  </si>
  <si>
    <t>年平均人数</t>
  </si>
  <si>
    <t>资产折旧、摊销纳税调整表</t>
  </si>
  <si>
    <t>资产类别</t>
  </si>
  <si>
    <t>资产原值</t>
  </si>
  <si>
    <t>年限</t>
  </si>
  <si>
    <t>折旧额</t>
  </si>
  <si>
    <t>帐载金额</t>
  </si>
  <si>
    <t>计税金额</t>
  </si>
  <si>
    <t>会计</t>
  </si>
  <si>
    <t>税收</t>
  </si>
  <si>
    <t>一、固定资产</t>
  </si>
  <si>
    <t>1、房屋建筑物</t>
  </si>
  <si>
    <t>2、飞机、火车、轮船、机器和其他生产设备</t>
  </si>
  <si>
    <t>3、与生产经营有关的器具工具家具</t>
  </si>
  <si>
    <t>4、飞机、火车、轮船以外的运输工具</t>
  </si>
  <si>
    <t>5、电子设备</t>
  </si>
  <si>
    <t>二、长期待摊费用</t>
  </si>
  <si>
    <t>1、已足额提取折旧的固定资产的改建支出</t>
  </si>
  <si>
    <t>2、租入固定资产的改建支出</t>
  </si>
  <si>
    <t>3、固定资产大修理支出</t>
  </si>
  <si>
    <t>4、其他长期待摊费用</t>
  </si>
  <si>
    <t>三、无形资产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</si>
</sst>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8"/>
      <color indexed="8"/>
      <name val="宋体"/>
      <family val="0"/>
    </font>
    <font>
      <sz val="18"/>
      <name val="宋体"/>
      <family val="0"/>
    </font>
    <font>
      <b/>
      <sz val="18"/>
      <name val="宋体"/>
      <family val="0"/>
    </font>
    <font>
      <b/>
      <sz val="18"/>
      <color indexed="10"/>
      <name val="宋体"/>
      <family val="0"/>
    </font>
    <font>
      <b/>
      <sz val="18"/>
      <color indexed="8"/>
      <name val="宋体"/>
      <family val="0"/>
    </font>
    <font>
      <b/>
      <sz val="16"/>
      <color indexed="8"/>
      <name val="宋体"/>
      <family val="0"/>
    </font>
    <font>
      <b/>
      <sz val="20"/>
      <color indexed="8"/>
      <name val="宋体"/>
      <family val="0"/>
    </font>
    <font>
      <sz val="16"/>
      <color indexed="9"/>
      <name val="宋体"/>
      <family val="0"/>
    </font>
    <font>
      <sz val="11"/>
      <color indexed="9"/>
      <name val="宋体"/>
      <family val="0"/>
    </font>
    <font>
      <sz val="11"/>
      <color indexed="17"/>
      <name val="宋体"/>
      <family val="0"/>
    </font>
    <font>
      <sz val="11"/>
      <color indexed="8"/>
      <name val="宋体"/>
      <family val="0"/>
    </font>
    <font>
      <sz val="11"/>
      <color indexed="16"/>
      <name val="宋体"/>
      <family val="0"/>
    </font>
    <font>
      <b/>
      <sz val="11"/>
      <color indexed="8"/>
      <name val="宋体"/>
      <family val="0"/>
    </font>
    <font>
      <b/>
      <sz val="15"/>
      <color indexed="62"/>
      <name val="宋体"/>
      <family val="0"/>
    </font>
    <font>
      <b/>
      <sz val="11"/>
      <color indexed="63"/>
      <name val="宋体"/>
      <family val="0"/>
    </font>
    <font>
      <b/>
      <sz val="13"/>
      <color indexed="62"/>
      <name val="宋体"/>
      <family val="0"/>
    </font>
    <font>
      <sz val="11"/>
      <color indexed="10"/>
      <name val="宋体"/>
      <family val="0"/>
    </font>
    <font>
      <sz val="11"/>
      <color indexed="62"/>
      <name val="宋体"/>
      <family val="0"/>
    </font>
    <font>
      <b/>
      <sz val="11"/>
      <color indexed="53"/>
      <name val="宋体"/>
      <family val="0"/>
    </font>
    <font>
      <i/>
      <sz val="11"/>
      <color indexed="23"/>
      <name val="宋体"/>
      <family val="0"/>
    </font>
    <font>
      <b/>
      <sz val="11"/>
      <color indexed="62"/>
      <name val="宋体"/>
      <family val="0"/>
    </font>
    <font>
      <u val="single"/>
      <sz val="12"/>
      <color indexed="20"/>
      <name val="宋体"/>
      <family val="0"/>
    </font>
    <font>
      <sz val="11"/>
      <color indexed="19"/>
      <name val="宋体"/>
      <family val="0"/>
    </font>
    <font>
      <sz val="11"/>
      <color indexed="53"/>
      <name val="宋体"/>
      <family val="0"/>
    </font>
    <font>
      <b/>
      <sz val="18"/>
      <color indexed="62"/>
      <name val="宋体"/>
      <family val="0"/>
    </font>
    <font>
      <u val="single"/>
      <sz val="12"/>
      <color indexed="12"/>
      <name val="宋体"/>
      <family val="0"/>
    </font>
    <font>
      <b/>
      <sz val="11"/>
      <color indexed="9"/>
      <name val="宋体"/>
      <family val="0"/>
    </font>
    <font>
      <b/>
      <sz val="9"/>
      <name val="Tahoma"/>
      <family val="2"/>
    </font>
    <font>
      <sz val="9"/>
      <name val="Tahoma"/>
      <family val="2"/>
    </font>
    <font>
      <sz val="9"/>
      <name val="宋体"/>
      <family val="0"/>
    </font>
    <font>
      <sz val="14"/>
      <name val="宋体"/>
      <family val="0"/>
    </font>
    <font>
      <sz val="14"/>
      <name val="Tahoma"/>
      <family val="2"/>
    </font>
    <font>
      <b/>
      <sz val="14"/>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宋体"/>
      <family val="0"/>
    </font>
    <font>
      <sz val="18"/>
      <name val="Calibri"/>
      <family val="0"/>
    </font>
    <font>
      <b/>
      <sz val="18"/>
      <name val="Calibri"/>
      <family val="0"/>
    </font>
    <font>
      <b/>
      <sz val="18"/>
      <color rgb="FFFF0000"/>
      <name val="Calibri"/>
      <family val="0"/>
    </font>
    <font>
      <b/>
      <sz val="18"/>
      <color theme="1"/>
      <name val="Calibri"/>
      <family val="0"/>
    </font>
    <font>
      <b/>
      <sz val="16"/>
      <color theme="1"/>
      <name val="Calibri"/>
      <family val="0"/>
    </font>
    <font>
      <b/>
      <sz val="20"/>
      <color theme="1"/>
      <name val="Calibri"/>
      <family val="0"/>
    </font>
    <font>
      <b/>
      <sz val="20"/>
      <color theme="1"/>
      <name val="宋体"/>
      <family val="0"/>
    </font>
    <font>
      <sz val="16"/>
      <color theme="0"/>
      <name val="宋体"/>
      <family val="0"/>
    </font>
    <font>
      <b/>
      <sz val="18"/>
      <color theme="1"/>
      <name val="宋体"/>
      <family val="0"/>
    </font>
    <font>
      <b/>
      <sz val="8"/>
      <name val="宋体"/>
      <family val="2"/>
    </font>
  </fonts>
  <fills count="4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9DE98B"/>
        <bgColor indexed="64"/>
      </patternFill>
    </fill>
    <fill>
      <patternFill patternType="solid">
        <fgColor rgb="FF00FA00"/>
        <bgColor indexed="64"/>
      </patternFill>
    </fill>
    <fill>
      <patternFill patternType="solid">
        <fgColor rgb="FFFF0000"/>
        <bgColor indexed="64"/>
      </patternFill>
    </fill>
    <fill>
      <patternFill patternType="solid">
        <fgColor rgb="FFFFFF00"/>
        <bgColor indexed="64"/>
      </patternFill>
    </fill>
    <fill>
      <patternFill patternType="solid">
        <fgColor rgb="FF3CFA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double">
        <color rgb="FF3F3F3F"/>
      </left>
      <right>
        <color indexed="63"/>
      </right>
      <top style="double">
        <color rgb="FF3F3F3F"/>
      </top>
      <bottom style="double">
        <color rgb="FF3F3F3F"/>
      </bottom>
    </border>
    <border>
      <left style="thin"/>
      <right style="thin"/>
      <top style="thin"/>
      <bottom style="thin"/>
    </border>
    <border>
      <left>
        <color indexed="63"/>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ck">
        <color rgb="FF3F3F3F"/>
      </left>
      <right style="thick">
        <color rgb="FF3F3F3F"/>
      </right>
      <top style="thick">
        <color rgb="FF3F3F3F"/>
      </top>
      <bottom style="thick">
        <color rgb="FF3F3F3F"/>
      </bottom>
    </border>
    <border>
      <left style="thin"/>
      <right style="thin"/>
      <top style="thin"/>
      <bottom>
        <color indexed="63"/>
      </bottom>
    </border>
    <border>
      <left style="medium">
        <color theme="4" tint="0.3999499976634979"/>
      </left>
      <right style="medium">
        <color theme="4" tint="0.3999499976634979"/>
      </right>
      <top style="medium">
        <color theme="4" tint="0.3999499976634979"/>
      </top>
      <bottom style="medium">
        <color theme="4" tint="0.399949997663497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6">
    <xf numFmtId="0" fontId="0" fillId="0" borderId="0" xfId="0" applyAlignment="1">
      <alignment vertical="center"/>
    </xf>
    <xf numFmtId="0" fontId="53" fillId="0" borderId="0" xfId="0" applyFont="1" applyAlignment="1">
      <alignment vertical="center"/>
    </xf>
    <xf numFmtId="0" fontId="2" fillId="33" borderId="0" xfId="0" applyFont="1" applyFill="1" applyAlignment="1">
      <alignment vertical="center"/>
    </xf>
    <xf numFmtId="0" fontId="2" fillId="0" borderId="0" xfId="0" applyFont="1" applyAlignment="1">
      <alignment vertical="center"/>
    </xf>
    <xf numFmtId="0" fontId="3" fillId="34" borderId="10"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0" borderId="10" xfId="0" applyFont="1" applyBorder="1" applyAlignment="1">
      <alignment horizontal="center" vertical="center" wrapText="1"/>
    </xf>
    <xf numFmtId="0" fontId="54" fillId="14" borderId="10" xfId="42" applyFont="1" applyBorder="1" applyAlignment="1">
      <alignment horizontal="center" vertical="center"/>
    </xf>
    <xf numFmtId="0" fontId="55" fillId="12" borderId="7" xfId="40" applyFont="1" applyAlignment="1">
      <alignment horizontal="center" vertical="center"/>
    </xf>
    <xf numFmtId="43" fontId="54" fillId="35" borderId="0" xfId="22" applyFont="1" applyFill="1" applyAlignment="1">
      <alignment horizontal="center" vertical="center"/>
    </xf>
    <xf numFmtId="0" fontId="56" fillId="12" borderId="7" xfId="40" applyFont="1" applyAlignment="1">
      <alignment vertical="center"/>
    </xf>
    <xf numFmtId="43" fontId="2" fillId="0" borderId="0" xfId="22" applyFont="1" applyAlignment="1">
      <alignment vertical="center"/>
    </xf>
    <xf numFmtId="43" fontId="57" fillId="12" borderId="7" xfId="40" applyNumberFormat="1" applyFont="1" applyAlignment="1">
      <alignment vertical="center"/>
    </xf>
    <xf numFmtId="43" fontId="55" fillId="12" borderId="7" xfId="22" applyNumberFormat="1" applyFont="1" applyFill="1" applyBorder="1" applyAlignment="1">
      <alignment horizontal="center" vertical="center"/>
    </xf>
    <xf numFmtId="43" fontId="55" fillId="12" borderId="11" xfId="22" applyNumberFormat="1" applyFont="1" applyFill="1" applyBorder="1" applyAlignment="1">
      <alignment horizontal="center" vertical="center"/>
    </xf>
    <xf numFmtId="43" fontId="2" fillId="0" borderId="12" xfId="22" applyNumberFormat="1" applyFont="1" applyBorder="1" applyAlignment="1">
      <alignment horizontal="center" vertical="center" wrapText="1"/>
    </xf>
    <xf numFmtId="0" fontId="2" fillId="0" borderId="12" xfId="0" applyFont="1" applyBorder="1" applyAlignment="1">
      <alignment horizontal="center" vertical="center" wrapText="1"/>
    </xf>
    <xf numFmtId="0" fontId="56" fillId="12" borderId="7" xfId="40" applyFont="1" applyAlignment="1">
      <alignment horizontal="center" vertical="center"/>
    </xf>
    <xf numFmtId="43" fontId="55" fillId="12" borderId="7" xfId="22" applyNumberFormat="1" applyFont="1" applyFill="1" applyBorder="1" applyAlignment="1">
      <alignment vertical="center"/>
    </xf>
    <xf numFmtId="43" fontId="55" fillId="12" borderId="7" xfId="22" applyNumberFormat="1" applyFont="1" applyFill="1" applyBorder="1" applyAlignment="1">
      <alignment vertical="center"/>
    </xf>
    <xf numFmtId="43" fontId="3" fillId="35" borderId="7" xfId="22" applyNumberFormat="1" applyFont="1" applyFill="1" applyBorder="1" applyAlignment="1">
      <alignment vertical="center"/>
    </xf>
    <xf numFmtId="43" fontId="57" fillId="22" borderId="7" xfId="52" applyNumberFormat="1" applyFont="1" applyBorder="1" applyAlignment="1">
      <alignment vertical="center"/>
    </xf>
    <xf numFmtId="43" fontId="57" fillId="35" borderId="7" xfId="52" applyNumberFormat="1" applyFont="1" applyFill="1" applyBorder="1" applyAlignment="1">
      <alignment vertical="center"/>
    </xf>
    <xf numFmtId="43" fontId="57" fillId="12" borderId="7" xfId="40" applyNumberFormat="1" applyFont="1" applyAlignment="1">
      <alignment horizontal="center" vertical="center"/>
    </xf>
    <xf numFmtId="43" fontId="55" fillId="36" borderId="7" xfId="22" applyNumberFormat="1" applyFont="1" applyFill="1" applyBorder="1" applyAlignment="1">
      <alignment horizontal="center" vertical="center"/>
    </xf>
    <xf numFmtId="43" fontId="3" fillId="22" borderId="7" xfId="22" applyNumberFormat="1" applyFont="1" applyFill="1" applyBorder="1" applyAlignment="1">
      <alignment vertical="center"/>
    </xf>
    <xf numFmtId="43" fontId="3" fillId="37" borderId="7" xfId="22" applyNumberFormat="1" applyFont="1" applyFill="1" applyBorder="1" applyAlignment="1">
      <alignment vertical="center"/>
    </xf>
    <xf numFmtId="43" fontId="55" fillId="12" borderId="13" xfId="22" applyNumberFormat="1" applyFont="1" applyFill="1" applyBorder="1" applyAlignment="1">
      <alignment vertical="center"/>
    </xf>
    <xf numFmtId="43" fontId="3" fillId="35" borderId="0" xfId="22" applyNumberFormat="1" applyFont="1" applyFill="1" applyAlignment="1">
      <alignment vertical="center"/>
    </xf>
    <xf numFmtId="43" fontId="55" fillId="36" borderId="11" xfId="22" applyNumberFormat="1" applyFont="1" applyFill="1" applyBorder="1" applyAlignment="1">
      <alignment horizontal="center" vertical="center"/>
    </xf>
    <xf numFmtId="43" fontId="55" fillId="35" borderId="7" xfId="22" applyNumberFormat="1" applyFont="1" applyFill="1" applyBorder="1" applyAlignment="1">
      <alignment vertical="center"/>
    </xf>
    <xf numFmtId="43" fontId="2" fillId="0" borderId="0" xfId="22" applyNumberFormat="1" applyFont="1" applyAlignment="1">
      <alignment vertical="center"/>
    </xf>
    <xf numFmtId="43" fontId="55" fillId="33" borderId="0" xfId="22" applyNumberFormat="1" applyFont="1" applyFill="1" applyBorder="1" applyAlignment="1">
      <alignment horizontal="center" vertical="center"/>
    </xf>
    <xf numFmtId="43" fontId="2" fillId="0" borderId="0" xfId="22" applyNumberFormat="1" applyFont="1" applyAlignment="1">
      <alignment horizontal="center" vertical="center"/>
    </xf>
    <xf numFmtId="43" fontId="58" fillId="12" borderId="7" xfId="22" applyNumberFormat="1" applyFont="1" applyFill="1" applyBorder="1" applyAlignment="1">
      <alignment horizontal="center" vertical="center"/>
    </xf>
    <xf numFmtId="176" fontId="59" fillId="12" borderId="7" xfId="40" applyNumberFormat="1" applyFont="1" applyBorder="1" applyAlignment="1">
      <alignment horizontal="center" vertical="center"/>
    </xf>
    <xf numFmtId="43" fontId="2" fillId="0" borderId="0" xfId="22" applyFont="1" applyAlignment="1">
      <alignment horizontal="center" vertical="center"/>
    </xf>
    <xf numFmtId="0" fontId="54" fillId="36" borderId="0" xfId="35" applyFont="1" applyFill="1" applyAlignment="1">
      <alignment vertical="center"/>
    </xf>
    <xf numFmtId="43" fontId="60" fillId="38" borderId="7" xfId="22" applyFont="1" applyFill="1" applyBorder="1" applyAlignment="1">
      <alignment horizontal="center" vertical="center"/>
    </xf>
    <xf numFmtId="43" fontId="59" fillId="12" borderId="7" xfId="40" applyNumberFormat="1" applyFont="1" applyBorder="1" applyAlignment="1">
      <alignment horizontal="center" vertical="center"/>
    </xf>
    <xf numFmtId="9" fontId="59" fillId="12" borderId="7" xfId="25" applyFont="1" applyFill="1" applyBorder="1" applyAlignment="1">
      <alignment horizontal="center" vertical="center"/>
    </xf>
    <xf numFmtId="43" fontId="59" fillId="12" borderId="7" xfId="40" applyNumberFormat="1" applyFont="1" applyAlignment="1">
      <alignment vertical="center"/>
    </xf>
    <xf numFmtId="0" fontId="2" fillId="36" borderId="0" xfId="0" applyFont="1" applyFill="1" applyAlignment="1">
      <alignment vertical="center"/>
    </xf>
    <xf numFmtId="43" fontId="59" fillId="12" borderId="7" xfId="40" applyNumberFormat="1" applyFont="1" applyAlignment="1" applyProtection="1">
      <alignment vertical="center"/>
      <protection/>
    </xf>
    <xf numFmtId="43" fontId="60" fillId="38" borderId="7" xfId="22" applyFont="1" applyFill="1" applyBorder="1" applyAlignment="1">
      <alignment vertical="center"/>
    </xf>
    <xf numFmtId="0" fontId="54" fillId="37" borderId="0" xfId="54" applyFont="1" applyFill="1" applyAlignment="1">
      <alignment vertical="center"/>
    </xf>
    <xf numFmtId="0" fontId="3" fillId="39" borderId="0" xfId="0" applyFont="1" applyFill="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left" vertical="center"/>
    </xf>
    <xf numFmtId="43" fontId="2" fillId="0" borderId="17" xfId="22" applyFont="1" applyBorder="1" applyAlignment="1">
      <alignment vertical="center"/>
    </xf>
    <xf numFmtId="0" fontId="2" fillId="0" borderId="18" xfId="0" applyFont="1" applyBorder="1" applyAlignment="1">
      <alignment vertical="center"/>
    </xf>
    <xf numFmtId="43" fontId="2" fillId="0" borderId="19" xfId="22" applyFont="1" applyBorder="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12" xfId="0" applyFont="1" applyBorder="1" applyAlignment="1">
      <alignment vertical="center"/>
    </xf>
    <xf numFmtId="43" fontId="2" fillId="0" borderId="12" xfId="22" applyFont="1" applyBorder="1" applyAlignment="1">
      <alignment vertical="center"/>
    </xf>
    <xf numFmtId="43" fontId="2" fillId="0" borderId="20" xfId="22" applyFont="1" applyBorder="1" applyAlignment="1">
      <alignment vertical="center"/>
    </xf>
    <xf numFmtId="0" fontId="2" fillId="39" borderId="0" xfId="0" applyFont="1" applyFill="1" applyAlignment="1">
      <alignment horizontal="center" vertical="center"/>
    </xf>
    <xf numFmtId="0" fontId="53" fillId="0" borderId="14" xfId="0" applyFont="1" applyBorder="1" applyAlignment="1">
      <alignment vertical="center"/>
    </xf>
    <xf numFmtId="0" fontId="53" fillId="0" borderId="20" xfId="0" applyFont="1" applyBorder="1" applyAlignment="1">
      <alignment vertical="center"/>
    </xf>
    <xf numFmtId="0" fontId="53" fillId="0" borderId="15" xfId="0" applyFont="1" applyBorder="1" applyAlignment="1">
      <alignment vertical="center"/>
    </xf>
    <xf numFmtId="0" fontId="2" fillId="0" borderId="16" xfId="0" applyFont="1" applyBorder="1" applyAlignment="1">
      <alignment vertical="center"/>
    </xf>
    <xf numFmtId="0" fontId="61" fillId="0" borderId="0" xfId="0" applyFont="1" applyAlignment="1">
      <alignment vertical="center"/>
    </xf>
    <xf numFmtId="0" fontId="55" fillId="22" borderId="21" xfId="40" applyFont="1" applyFill="1" applyBorder="1" applyAlignment="1">
      <alignment vertical="center"/>
    </xf>
    <xf numFmtId="0" fontId="2" fillId="40" borderId="18" xfId="0" applyFont="1" applyFill="1" applyBorder="1" applyAlignment="1">
      <alignment vertical="center"/>
    </xf>
    <xf numFmtId="43" fontId="2" fillId="40" borderId="22" xfId="22" applyFont="1" applyFill="1" applyBorder="1" applyAlignment="1">
      <alignment vertical="center"/>
    </xf>
    <xf numFmtId="0" fontId="2" fillId="40" borderId="22" xfId="0" applyFont="1" applyFill="1" applyBorder="1" applyAlignment="1">
      <alignment vertical="center"/>
    </xf>
    <xf numFmtId="43" fontId="2" fillId="40" borderId="19" xfId="22" applyFont="1" applyFill="1" applyBorder="1" applyAlignment="1">
      <alignment vertical="center"/>
    </xf>
    <xf numFmtId="0" fontId="3" fillId="30" borderId="0" xfId="0" applyFont="1" applyFill="1" applyAlignment="1">
      <alignment horizontal="center" vertical="center"/>
    </xf>
    <xf numFmtId="0" fontId="53" fillId="0" borderId="17" xfId="0" applyFont="1" applyBorder="1" applyAlignment="1">
      <alignment vertical="center"/>
    </xf>
    <xf numFmtId="0" fontId="53" fillId="40" borderId="18" xfId="0" applyFont="1" applyFill="1" applyBorder="1" applyAlignment="1">
      <alignment vertical="center"/>
    </xf>
    <xf numFmtId="0" fontId="53" fillId="40" borderId="19" xfId="0" applyFont="1" applyFill="1" applyBorder="1" applyAlignment="1">
      <alignment vertical="center"/>
    </xf>
    <xf numFmtId="0" fontId="53" fillId="0" borderId="12" xfId="0" applyFont="1" applyBorder="1" applyAlignment="1">
      <alignment vertical="center"/>
    </xf>
    <xf numFmtId="0" fontId="53" fillId="0" borderId="12" xfId="0" applyNumberFormat="1" applyFont="1" applyBorder="1" applyAlignment="1">
      <alignment vertical="center"/>
    </xf>
    <xf numFmtId="0" fontId="53" fillId="40" borderId="12" xfId="0" applyNumberFormat="1" applyFont="1" applyFill="1" applyBorder="1" applyAlignment="1">
      <alignment vertical="center"/>
    </xf>
    <xf numFmtId="0" fontId="53" fillId="40" borderId="12" xfId="0" applyFont="1" applyFill="1" applyBorder="1" applyAlignment="1">
      <alignment vertical="center"/>
    </xf>
    <xf numFmtId="0" fontId="2" fillId="40" borderId="12" xfId="0" applyFont="1" applyFill="1" applyBorder="1" applyAlignment="1">
      <alignment vertical="center"/>
    </xf>
    <xf numFmtId="0" fontId="53"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NumberFormat="1" applyFont="1" applyFill="1" applyBorder="1" applyAlignment="1">
      <alignment vertical="center"/>
    </xf>
    <xf numFmtId="0" fontId="53" fillId="0" borderId="16" xfId="0" applyFont="1" applyBorder="1" applyAlignment="1">
      <alignment vertical="center"/>
    </xf>
    <xf numFmtId="0" fontId="53" fillId="0" borderId="17" xfId="0" applyNumberFormat="1" applyFont="1" applyBorder="1" applyAlignment="1">
      <alignment vertical="center"/>
    </xf>
    <xf numFmtId="0" fontId="53" fillId="0" borderId="18" xfId="0" applyFont="1" applyBorder="1" applyAlignment="1">
      <alignment vertical="center"/>
    </xf>
    <xf numFmtId="0" fontId="53" fillId="0" borderId="22" xfId="0" applyFont="1" applyBorder="1" applyAlignment="1">
      <alignment vertical="center"/>
    </xf>
    <xf numFmtId="0" fontId="53" fillId="41" borderId="22" xfId="0" applyFont="1" applyFill="1" applyBorder="1" applyAlignment="1">
      <alignment vertical="center"/>
    </xf>
    <xf numFmtId="0" fontId="53" fillId="41" borderId="19" xfId="0" applyFont="1" applyFill="1" applyBorder="1" applyAlignment="1">
      <alignment vertical="center"/>
    </xf>
    <xf numFmtId="176" fontId="2" fillId="0" borderId="17" xfId="0" applyNumberFormat="1" applyFont="1" applyBorder="1" applyAlignment="1">
      <alignment vertical="center"/>
    </xf>
    <xf numFmtId="0" fontId="2" fillId="0" borderId="20" xfId="0" applyFont="1" applyBorder="1" applyAlignment="1">
      <alignment vertical="center"/>
    </xf>
    <xf numFmtId="176" fontId="2" fillId="0" borderId="20" xfId="0" applyNumberFormat="1" applyFont="1" applyBorder="1" applyAlignment="1">
      <alignment vertical="center"/>
    </xf>
    <xf numFmtId="176" fontId="2" fillId="0" borderId="12" xfId="0" applyNumberFormat="1" applyFont="1" applyBorder="1" applyAlignment="1">
      <alignment vertical="center"/>
    </xf>
    <xf numFmtId="0" fontId="2" fillId="0" borderId="22" xfId="0" applyFont="1" applyBorder="1" applyAlignment="1">
      <alignment vertical="center"/>
    </xf>
    <xf numFmtId="176" fontId="2" fillId="0" borderId="22" xfId="0" applyNumberFormat="1" applyFont="1" applyBorder="1" applyAlignment="1">
      <alignment vertical="center"/>
    </xf>
    <xf numFmtId="0" fontId="2" fillId="0" borderId="0" xfId="0" applyFont="1" applyFill="1" applyAlignment="1">
      <alignment vertical="center"/>
    </xf>
    <xf numFmtId="0" fontId="2" fillId="0" borderId="0" xfId="0" applyNumberFormat="1" applyFont="1" applyAlignment="1">
      <alignment vertical="center"/>
    </xf>
    <xf numFmtId="0" fontId="62" fillId="42" borderId="23" xfId="0" applyFont="1" applyFill="1" applyBorder="1" applyAlignment="1">
      <alignment horizontal="center" vertical="center"/>
    </xf>
    <xf numFmtId="0" fontId="53" fillId="43" borderId="23" xfId="0" applyFont="1" applyFill="1" applyBorder="1" applyAlignment="1">
      <alignment vertical="center"/>
    </xf>
    <xf numFmtId="0" fontId="53" fillId="42" borderId="23" xfId="0" applyFont="1" applyFill="1" applyBorder="1" applyAlignment="1">
      <alignment vertical="center"/>
    </xf>
    <xf numFmtId="43" fontId="53" fillId="44" borderId="23" xfId="22" applyFont="1" applyFill="1" applyBorder="1" applyAlignment="1">
      <alignment vertical="center"/>
    </xf>
    <xf numFmtId="43" fontId="53" fillId="43" borderId="23" xfId="22" applyFont="1" applyFill="1" applyBorder="1" applyAlignment="1">
      <alignment vertical="center"/>
    </xf>
    <xf numFmtId="43" fontId="53" fillId="42" borderId="23" xfId="22" applyFont="1" applyFill="1" applyBorder="1" applyAlignment="1">
      <alignment vertical="center"/>
    </xf>
    <xf numFmtId="0" fontId="53" fillId="44" borderId="23" xfId="0" applyFont="1" applyFill="1" applyBorder="1" applyAlignment="1">
      <alignment vertical="center"/>
    </xf>
    <xf numFmtId="43" fontId="53" fillId="45" borderId="23" xfId="22" applyFont="1" applyFill="1" applyBorder="1" applyAlignment="1">
      <alignment vertical="center"/>
    </xf>
    <xf numFmtId="0" fontId="53" fillId="45" borderId="23" xfId="0" applyFont="1" applyFill="1" applyBorder="1" applyAlignment="1">
      <alignment vertical="center"/>
    </xf>
    <xf numFmtId="176" fontId="53" fillId="42" borderId="23" xfId="0" applyNumberFormat="1" applyFont="1" applyFill="1" applyBorder="1" applyAlignment="1">
      <alignment vertical="center"/>
    </xf>
    <xf numFmtId="176" fontId="53" fillId="43" borderId="23"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表1" displayName="表1" ref="A46:B52" comment="" totalsRowShown="0">
  <autoFilter ref="A46:B52"/>
  <tableColumns count="2">
    <tableColumn id="1" name="年份"/>
    <tableColumn id="2" name="亏损额"/>
  </tableColumns>
  <tableStyleInfo name="TableStyleMedium28" showFirstColumn="0" showLastColumn="0" showRowStripes="1" showColumnStripes="0"/>
</table>
</file>

<file path=xl/tables/table2.xml><?xml version="1.0" encoding="utf-8"?>
<table xmlns="http://schemas.openxmlformats.org/spreadsheetml/2006/main" id="2" name="表2" displayName="表2" ref="A56:C58" comment="" totalsRowShown="0">
  <autoFilter ref="A56:C58"/>
  <tableColumns count="3">
    <tableColumn id="1" name="科目"/>
    <tableColumn id="2" name="期初"/>
    <tableColumn id="3" name="期末"/>
  </tableColumns>
  <tableStyleInfo name="TableStyleLight17" showFirstColumn="0" showLastColumn="0" showRowStripes="1" showColumnStripes="0"/>
</table>
</file>

<file path=xl/tables/table3.xml><?xml version="1.0" encoding="utf-8"?>
<table xmlns="http://schemas.openxmlformats.org/spreadsheetml/2006/main" id="3" name="表3" displayName="表3" ref="A62:D68" comment="" totalsRowShown="0">
  <autoFilter ref="A62:D68"/>
  <tableColumns count="4">
    <tableColumn id="1" name="科目1"/>
    <tableColumn id="2" name="实际账载金额"/>
    <tableColumn id="3" name="科目2"/>
    <tableColumn id="4" name="实际帐载金额"/>
  </tableColumns>
  <tableStyleInfo name="TableStyleDark11" showFirstColumn="0" showLastColumn="0" showRowStripes="1" showColumnStripes="0"/>
</table>
</file>

<file path=xl/tables/table4.xml><?xml version="1.0" encoding="utf-8"?>
<table xmlns="http://schemas.openxmlformats.org/spreadsheetml/2006/main" id="7" name="表7" displayName="表7" ref="A71:B76" comment="" totalsRowShown="0">
  <autoFilter ref="A71:B76"/>
  <tableColumns count="2">
    <tableColumn id="1" name="科目"/>
    <tableColumn id="2" name="金额"/>
  </tableColumns>
  <tableStyleInfo name="TableStyleDark7" showFirstColumn="0" showLastColumn="0" showRowStripes="1" showColumnStripes="0"/>
</table>
</file>

<file path=xl/tables/table5.xml><?xml version="1.0" encoding="utf-8"?>
<table xmlns="http://schemas.openxmlformats.org/spreadsheetml/2006/main" id="8" name="表8" displayName="表8" ref="A80:F102" comment="" totalsRowShown="0">
  <autoFilter ref="A80:F102"/>
  <tableColumns count="6">
    <tableColumn id="1" name="投资方"/>
    <tableColumn id="2" name="权益法"/>
    <tableColumn id="3" name="成本法【账载】"/>
    <tableColumn id="4" name="成本法【实际取得】"/>
    <tableColumn id="5" name="合计"/>
    <tableColumn id="6" name="判断"/>
  </tableColumns>
  <tableStyleInfo name="TableStyleLight4" showFirstColumn="0" showLastColumn="0" showRowStripes="1" showColumnStripes="0"/>
</table>
</file>

<file path=xl/tables/table6.xml><?xml version="1.0" encoding="utf-8"?>
<table xmlns="http://schemas.openxmlformats.org/spreadsheetml/2006/main" id="24" name="表8_25" displayName="表8_25" ref="A105:E127" comment="" totalsRowShown="0">
  <autoFilter ref="A105:E127"/>
  <tableColumns count="5">
    <tableColumn id="1" name="投资方"/>
    <tableColumn id="2" name="原始投资"/>
    <tableColumn id="3" name="转让价格"/>
    <tableColumn id="4" name="转让收益"/>
    <tableColumn id="5" name="转让亏损"/>
  </tableColumns>
  <tableStyleInfo name="TableStyleLight4" showFirstColumn="0" showLastColumn="0" showRowStripes="1" showColumnStripes="0"/>
</table>
</file>

<file path=xl/tables/table7.xml><?xml version="1.0" encoding="utf-8"?>
<table xmlns="http://schemas.openxmlformats.org/spreadsheetml/2006/main" id="60" name="表60" displayName="表60" ref="A139:B142" comment="" totalsRowShown="0">
  <autoFilter ref="A139:B142"/>
  <tableColumns count="2">
    <tableColumn id="1" name="判定条件"/>
    <tableColumn id="2" name="实际数据"/>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dimension ref="A1:M160"/>
  <sheetViews>
    <sheetView tabSelected="1" zoomScale="57" zoomScaleNormal="57" zoomScaleSheetLayoutView="50" workbookViewId="0" topLeftCell="A1">
      <pane xSplit="1" topLeftCell="B1" activePane="topRight" state="frozen"/>
      <selection pane="topRight" activeCell="A8" sqref="A8"/>
    </sheetView>
  </sheetViews>
  <sheetFormatPr defaultColWidth="91.625" defaultRowHeight="14.25"/>
  <cols>
    <col min="1" max="1" width="74.125" style="3" bestFit="1" customWidth="1"/>
    <col min="2" max="2" width="29.75390625" style="3" customWidth="1"/>
    <col min="3" max="3" width="27.50390625" style="3" bestFit="1" customWidth="1"/>
    <col min="4" max="4" width="35.875" style="3" bestFit="1" customWidth="1"/>
    <col min="5" max="5" width="23.50390625" style="3" customWidth="1"/>
    <col min="6" max="6" width="23.00390625" style="3" customWidth="1"/>
    <col min="7" max="7" width="20.25390625" style="3" bestFit="1" customWidth="1"/>
    <col min="8" max="8" width="91.625" style="3" customWidth="1"/>
    <col min="9" max="9" width="26.375" style="3" customWidth="1"/>
    <col min="10" max="12" width="91.625" style="3" customWidth="1"/>
    <col min="13" max="13" width="24.125" style="3" bestFit="1" customWidth="1"/>
    <col min="14" max="16384" width="91.625" style="3" customWidth="1"/>
  </cols>
  <sheetData>
    <row r="1" spans="1:6" ht="49.5" customHeight="1">
      <c r="A1" s="4" t="s">
        <v>0</v>
      </c>
      <c r="B1" s="4"/>
      <c r="C1" s="4"/>
      <c r="D1" s="4"/>
      <c r="E1" s="4"/>
      <c r="F1" s="4"/>
    </row>
    <row r="2" spans="1:13" ht="49.5" customHeight="1">
      <c r="A2" s="5" t="s">
        <v>1</v>
      </c>
      <c r="B2" s="5"/>
      <c r="C2" s="5"/>
      <c r="D2" s="5"/>
      <c r="E2" s="5"/>
      <c r="F2" s="5"/>
      <c r="M2" s="63" t="s">
        <v>2</v>
      </c>
    </row>
    <row r="3" spans="1:13" ht="36.75" customHeight="1">
      <c r="A3" s="6" t="s">
        <v>3</v>
      </c>
      <c r="B3" s="6" t="s">
        <v>4</v>
      </c>
      <c r="C3" s="7" t="s">
        <v>5</v>
      </c>
      <c r="D3" s="7" t="s">
        <v>6</v>
      </c>
      <c r="E3" s="8" t="s">
        <v>7</v>
      </c>
      <c r="F3" s="8" t="s">
        <v>8</v>
      </c>
      <c r="I3" s="64" t="s">
        <v>9</v>
      </c>
      <c r="M3" s="63" t="s">
        <v>10</v>
      </c>
    </row>
    <row r="4" spans="1:13" ht="45" customHeight="1">
      <c r="A4" s="6"/>
      <c r="B4" s="6"/>
      <c r="C4" s="7"/>
      <c r="D4" s="7"/>
      <c r="E4" s="8"/>
      <c r="F4" s="8"/>
      <c r="I4" s="64" t="s">
        <v>11</v>
      </c>
      <c r="M4" s="63" t="s">
        <v>11</v>
      </c>
    </row>
    <row r="5" spans="1:2" ht="30" customHeight="1">
      <c r="A5" s="3" t="s">
        <v>12</v>
      </c>
      <c r="B5" s="9">
        <v>0</v>
      </c>
    </row>
    <row r="6" spans="1:8" ht="30" customHeight="1">
      <c r="A6" s="3" t="s">
        <v>13</v>
      </c>
      <c r="G6" s="3" t="s">
        <v>14</v>
      </c>
      <c r="H6" s="3" t="s">
        <v>15</v>
      </c>
    </row>
    <row r="7" spans="1:8" ht="39.75" customHeight="1">
      <c r="A7" s="10" t="s">
        <v>16</v>
      </c>
      <c r="B7" s="11"/>
      <c r="C7" s="12">
        <f>C8+C9</f>
        <v>0</v>
      </c>
      <c r="D7" s="12">
        <f>D8+D9</f>
        <v>0</v>
      </c>
      <c r="E7" s="13">
        <f>E8+E9</f>
        <v>0</v>
      </c>
      <c r="F7" s="14">
        <f>F8+F9</f>
        <v>0</v>
      </c>
      <c r="G7" s="15"/>
      <c r="H7" s="16"/>
    </row>
    <row r="8" spans="1:8" ht="39.75" customHeight="1">
      <c r="A8" s="17" t="s">
        <v>17</v>
      </c>
      <c r="B8" s="11"/>
      <c r="C8" s="18">
        <f>B57</f>
        <v>0</v>
      </c>
      <c r="D8" s="19">
        <f>C57</f>
        <v>0</v>
      </c>
      <c r="E8" s="13">
        <f>IF(C8-D8&gt;0,0,(D8-C8)*0.15)</f>
        <v>0</v>
      </c>
      <c r="F8" s="14">
        <f>IF(C8-D8&gt;0,(C8-D8)*0.15,0)</f>
        <v>0</v>
      </c>
      <c r="G8" s="15"/>
      <c r="H8" s="16"/>
    </row>
    <row r="9" spans="1:8" ht="39.75" customHeight="1">
      <c r="A9" s="17" t="s">
        <v>18</v>
      </c>
      <c r="B9" s="11"/>
      <c r="C9" s="19">
        <f>B58</f>
        <v>0</v>
      </c>
      <c r="D9" s="19">
        <f>C58</f>
        <v>0</v>
      </c>
      <c r="E9" s="13">
        <f>IF(C9-D9&gt;0,0,(D9-C9)*0.03)</f>
        <v>0</v>
      </c>
      <c r="F9" s="14">
        <f>IF(C9-D9&gt;0,(C9-D9)*0.03,0)</f>
        <v>0</v>
      </c>
      <c r="G9" s="15"/>
      <c r="H9" s="16"/>
    </row>
    <row r="10" spans="1:8" ht="39.75" customHeight="1">
      <c r="A10" s="10" t="s">
        <v>19</v>
      </c>
      <c r="B10" s="11"/>
      <c r="C10" s="20">
        <f>B68*0.6</f>
        <v>0</v>
      </c>
      <c r="D10" s="20">
        <f>D68*0.005</f>
        <v>0</v>
      </c>
      <c r="E10" s="13">
        <f>IF(MIN(C10:D10)&lt;B68,B68-MIN(C10:D10),0)</f>
        <v>0</v>
      </c>
      <c r="F10" s="14" t="s">
        <v>20</v>
      </c>
      <c r="G10" s="15"/>
      <c r="H10" s="16"/>
    </row>
    <row r="11" spans="1:8" ht="39.75" customHeight="1">
      <c r="A11" s="10" t="s">
        <v>21</v>
      </c>
      <c r="B11" s="11"/>
      <c r="C11" s="21">
        <v>0</v>
      </c>
      <c r="D11" s="21">
        <v>0</v>
      </c>
      <c r="E11" s="13">
        <f>IF(C11&lt;D11,D11-C11,0)</f>
        <v>0</v>
      </c>
      <c r="F11" s="14">
        <f>IF(C11&gt;D11,C11-D11,0)</f>
        <v>0</v>
      </c>
      <c r="G11" s="15"/>
      <c r="H11" s="16"/>
    </row>
    <row r="12" spans="1:8" ht="39.75" customHeight="1">
      <c r="A12" s="10" t="s">
        <v>22</v>
      </c>
      <c r="B12" s="11"/>
      <c r="C12" s="22">
        <f>IF(F147&gt;0,F147,0)</f>
        <v>0</v>
      </c>
      <c r="D12" s="22">
        <f>IF(G147&gt;0,G147,0)</f>
        <v>0</v>
      </c>
      <c r="E12" s="13">
        <f>IF(C12&gt;D12,C12-D12,0)</f>
        <v>0</v>
      </c>
      <c r="F12" s="14" t="s">
        <v>20</v>
      </c>
      <c r="G12" s="15"/>
      <c r="H12" s="16"/>
    </row>
    <row r="13" spans="1:8" ht="39.75" customHeight="1">
      <c r="A13" s="10" t="s">
        <v>23</v>
      </c>
      <c r="B13" s="11"/>
      <c r="C13" s="21">
        <v>0</v>
      </c>
      <c r="D13" s="21">
        <v>0</v>
      </c>
      <c r="E13" s="13">
        <f>IF(C13&gt;D13,0,D13-C13)</f>
        <v>0</v>
      </c>
      <c r="F13" s="14">
        <f>IF(C13&gt;D13,C13-D13,0)</f>
        <v>0</v>
      </c>
      <c r="G13" s="15"/>
      <c r="H13" s="16"/>
    </row>
    <row r="14" spans="1:8" ht="39.75" customHeight="1">
      <c r="A14" s="10" t="s">
        <v>24</v>
      </c>
      <c r="B14" s="11"/>
      <c r="C14" s="20">
        <f>B136</f>
        <v>0</v>
      </c>
      <c r="D14" s="20">
        <f>D136*0.15</f>
        <v>0</v>
      </c>
      <c r="E14" s="23">
        <f>IF(C14-D14&gt;0,C14-D14,0)</f>
        <v>0</v>
      </c>
      <c r="F14" s="14" t="s">
        <v>20</v>
      </c>
      <c r="G14" s="15"/>
      <c r="H14" s="16"/>
    </row>
    <row r="15" spans="1:8" ht="39.75" customHeight="1">
      <c r="A15" s="10" t="s">
        <v>25</v>
      </c>
      <c r="B15" s="11"/>
      <c r="C15" s="13" t="s">
        <v>20</v>
      </c>
      <c r="D15" s="13" t="s">
        <v>20</v>
      </c>
      <c r="E15" s="24">
        <f>B76</f>
        <v>0</v>
      </c>
      <c r="F15" s="14" t="s">
        <v>20</v>
      </c>
      <c r="G15" s="15"/>
      <c r="H15" s="16"/>
    </row>
    <row r="16" spans="1:8" ht="39.75" customHeight="1">
      <c r="A16" s="10" t="s">
        <v>26</v>
      </c>
      <c r="B16" s="11"/>
      <c r="C16" s="25">
        <v>0</v>
      </c>
      <c r="D16" s="25">
        <v>0</v>
      </c>
      <c r="E16" s="13">
        <f>IF(C16&lt;D16,D16-C16,0)</f>
        <v>0</v>
      </c>
      <c r="F16" s="14">
        <f>IF(C16&gt;D16,C16-D16,0)</f>
        <v>0</v>
      </c>
      <c r="G16" s="15"/>
      <c r="H16" s="16"/>
    </row>
    <row r="17" spans="1:8" ht="39.75" customHeight="1">
      <c r="A17" s="10" t="s">
        <v>27</v>
      </c>
      <c r="B17" s="11"/>
      <c r="C17" s="25">
        <v>0</v>
      </c>
      <c r="D17" s="25">
        <v>0</v>
      </c>
      <c r="E17" s="13">
        <f>IF(C17&lt;D17,D17-C17,0)</f>
        <v>0</v>
      </c>
      <c r="F17" s="14">
        <f>IF(C17&gt;D17,C17-D17,0)</f>
        <v>0</v>
      </c>
      <c r="G17" s="15"/>
      <c r="H17" s="16"/>
    </row>
    <row r="18" spans="1:8" ht="39.75" customHeight="1">
      <c r="A18" s="10" t="s">
        <v>28</v>
      </c>
      <c r="B18" s="11"/>
      <c r="C18" s="26">
        <v>0</v>
      </c>
      <c r="D18" s="26">
        <v>0</v>
      </c>
      <c r="E18" s="24">
        <f>IF(C18&gt;D18,C18-D18,0)</f>
        <v>0</v>
      </c>
      <c r="F18" s="14" t="s">
        <v>20</v>
      </c>
      <c r="G18" s="15"/>
      <c r="H18" s="16"/>
    </row>
    <row r="19" spans="1:8" ht="39.75" customHeight="1">
      <c r="A19" s="10" t="s">
        <v>29</v>
      </c>
      <c r="B19" s="11"/>
      <c r="C19" s="25">
        <v>0</v>
      </c>
      <c r="D19" s="27">
        <v>0</v>
      </c>
      <c r="E19" s="13">
        <f>C19</f>
        <v>0</v>
      </c>
      <c r="F19" s="14" t="s">
        <v>20</v>
      </c>
      <c r="G19" s="15"/>
      <c r="H19" s="16"/>
    </row>
    <row r="20" spans="1:8" ht="39.75" customHeight="1">
      <c r="A20" s="10" t="s">
        <v>30</v>
      </c>
      <c r="B20" s="11"/>
      <c r="C20" s="25">
        <v>0</v>
      </c>
      <c r="D20" s="27" t="s">
        <v>20</v>
      </c>
      <c r="E20" s="13">
        <f>C20</f>
        <v>0</v>
      </c>
      <c r="F20" s="14" t="s">
        <v>20</v>
      </c>
      <c r="G20" s="15"/>
      <c r="H20" s="16"/>
    </row>
    <row r="21" spans="1:8" ht="39.75" customHeight="1">
      <c r="A21" s="10" t="s">
        <v>31</v>
      </c>
      <c r="B21" s="11"/>
      <c r="C21" s="20">
        <f>IF(F153&gt;0,F153,0)</f>
        <v>0</v>
      </c>
      <c r="D21" s="28">
        <f>IF(G153&gt;0,G153,0)</f>
        <v>0</v>
      </c>
      <c r="E21" s="13">
        <f>IF(C21&gt;D21,C21-D21,0)</f>
        <v>0</v>
      </c>
      <c r="F21" s="14" t="s">
        <v>20</v>
      </c>
      <c r="G21" s="15"/>
      <c r="H21" s="16"/>
    </row>
    <row r="22" spans="1:8" ht="39.75" customHeight="1">
      <c r="A22" s="10" t="s">
        <v>32</v>
      </c>
      <c r="B22" s="11"/>
      <c r="C22" s="19" t="s">
        <v>20</v>
      </c>
      <c r="D22" s="19" t="s">
        <v>20</v>
      </c>
      <c r="E22" s="13" t="s">
        <v>20</v>
      </c>
      <c r="F22" s="14">
        <f>E102</f>
        <v>0</v>
      </c>
      <c r="G22" s="15"/>
      <c r="H22" s="16"/>
    </row>
    <row r="23" spans="1:8" ht="39.75" customHeight="1">
      <c r="A23" s="10" t="s">
        <v>33</v>
      </c>
      <c r="B23" s="11"/>
      <c r="C23" s="19" t="s">
        <v>20</v>
      </c>
      <c r="D23" s="19" t="s">
        <v>20</v>
      </c>
      <c r="E23" s="13" t="s">
        <v>20</v>
      </c>
      <c r="F23" s="29">
        <f>E127</f>
        <v>0</v>
      </c>
      <c r="G23" s="15"/>
      <c r="H23" s="16"/>
    </row>
    <row r="24" spans="1:8" ht="39.75" customHeight="1">
      <c r="A24" s="10" t="s">
        <v>34</v>
      </c>
      <c r="B24" s="11"/>
      <c r="C24" s="30">
        <f>IF(F158&gt;0,F158,0)</f>
        <v>0</v>
      </c>
      <c r="D24" s="30">
        <f>IF(G158&gt;0,G158,0)</f>
        <v>0</v>
      </c>
      <c r="E24" s="13">
        <f>IF(C24&gt;D24,C24-D24,0)</f>
        <v>0</v>
      </c>
      <c r="F24" s="14" t="s">
        <v>20</v>
      </c>
      <c r="G24" s="15"/>
      <c r="H24" s="16"/>
    </row>
    <row r="25" spans="1:8" ht="39.75" customHeight="1">
      <c r="A25" s="10" t="s">
        <v>35</v>
      </c>
      <c r="B25" s="11"/>
      <c r="C25" s="20">
        <v>0</v>
      </c>
      <c r="D25" s="20">
        <v>0</v>
      </c>
      <c r="E25" s="13"/>
      <c r="F25" s="14"/>
      <c r="G25" s="15"/>
      <c r="H25" s="16"/>
    </row>
    <row r="26" spans="2:7" ht="22.5">
      <c r="B26" s="11"/>
      <c r="C26" s="31"/>
      <c r="D26" s="31"/>
      <c r="E26" s="32">
        <f aca="true" t="shared" si="0" ref="E26:E31">IF(C26&gt;D26,C26-D26,0)</f>
        <v>0</v>
      </c>
      <c r="F26" s="32">
        <f aca="true" t="shared" si="1" ref="F26:F31">IF(E26=0,D26-C26,0)</f>
        <v>0</v>
      </c>
      <c r="G26" s="33"/>
    </row>
    <row r="27" spans="2:7" ht="22.5">
      <c r="B27" s="11"/>
      <c r="C27" s="31"/>
      <c r="D27" s="31"/>
      <c r="E27" s="33">
        <f t="shared" si="0"/>
        <v>0</v>
      </c>
      <c r="F27" s="33">
        <f t="shared" si="1"/>
        <v>0</v>
      </c>
      <c r="G27" s="33"/>
    </row>
    <row r="28" spans="2:7" ht="22.5">
      <c r="B28" s="11"/>
      <c r="C28" s="31"/>
      <c r="D28" s="31"/>
      <c r="E28" s="33">
        <f t="shared" si="0"/>
        <v>0</v>
      </c>
      <c r="F28" s="33">
        <f t="shared" si="1"/>
        <v>0</v>
      </c>
      <c r="G28" s="33"/>
    </row>
    <row r="29" spans="2:7" ht="22.5">
      <c r="B29" s="11"/>
      <c r="C29" s="31"/>
      <c r="D29" s="31"/>
      <c r="E29" s="33">
        <f t="shared" si="0"/>
        <v>0</v>
      </c>
      <c r="F29" s="33">
        <f t="shared" si="1"/>
        <v>0</v>
      </c>
      <c r="G29" s="33"/>
    </row>
    <row r="30" spans="2:7" ht="22.5">
      <c r="B30" s="11"/>
      <c r="C30" s="31"/>
      <c r="D30" s="31"/>
      <c r="E30" s="33">
        <f t="shared" si="0"/>
        <v>0</v>
      </c>
      <c r="F30" s="33">
        <f t="shared" si="1"/>
        <v>0</v>
      </c>
      <c r="G30" s="33"/>
    </row>
    <row r="31" spans="2:7" ht="23.25">
      <c r="B31" s="11"/>
      <c r="C31" s="31"/>
      <c r="D31" s="31"/>
      <c r="E31" s="33">
        <f t="shared" si="0"/>
        <v>0</v>
      </c>
      <c r="F31" s="33">
        <f t="shared" si="1"/>
        <v>0</v>
      </c>
      <c r="G31" s="33"/>
    </row>
    <row r="32" spans="1:7" ht="34.5" customHeight="1">
      <c r="A32" s="3" t="s">
        <v>36</v>
      </c>
      <c r="B32" s="11"/>
      <c r="C32" s="31"/>
      <c r="D32" s="31"/>
      <c r="E32" s="34">
        <f>E7+E10+E11+E12+E13+E14+E15+E16+E17+E18+E19+E20+E21+E25</f>
        <v>0</v>
      </c>
      <c r="F32" s="34">
        <f>F7+F11+F13+F16+F17+F22+F25</f>
        <v>0</v>
      </c>
      <c r="G32" s="34">
        <f>E32-F32</f>
        <v>0</v>
      </c>
    </row>
    <row r="33" spans="1:7" ht="34.5" customHeight="1">
      <c r="A33" s="3" t="s">
        <v>37</v>
      </c>
      <c r="B33" s="35">
        <f>B5+G32</f>
        <v>0</v>
      </c>
      <c r="C33" s="11"/>
      <c r="D33" s="11"/>
      <c r="E33" s="36"/>
      <c r="F33" s="36"/>
      <c r="G33" s="36"/>
    </row>
    <row r="34" spans="1:7" ht="34.5" customHeight="1">
      <c r="A34" s="37" t="s">
        <v>38</v>
      </c>
      <c r="B34" s="38">
        <f>IF(B33+B52&gt;=0,B52,IF(AND(B33&gt;0,B33+B52&lt;0),-B33,0))</f>
        <v>0</v>
      </c>
      <c r="C34" s="11"/>
      <c r="D34" s="11"/>
      <c r="E34" s="11"/>
      <c r="F34" s="11"/>
      <c r="G34" s="11"/>
    </row>
    <row r="35" spans="1:7" ht="34.5" customHeight="1">
      <c r="A35" s="3" t="s">
        <v>39</v>
      </c>
      <c r="B35" s="39">
        <f>B33+B34</f>
        <v>0</v>
      </c>
      <c r="C35" s="11"/>
      <c r="D35" s="11"/>
      <c r="E35" s="11"/>
      <c r="F35" s="11"/>
      <c r="G35" s="11"/>
    </row>
    <row r="36" spans="1:7" ht="34.5" customHeight="1">
      <c r="A36" s="3" t="s">
        <v>40</v>
      </c>
      <c r="B36" s="40">
        <v>0.25</v>
      </c>
      <c r="C36" s="11"/>
      <c r="D36" s="11"/>
      <c r="E36" s="11"/>
      <c r="F36" s="11"/>
      <c r="G36" s="11"/>
    </row>
    <row r="37" spans="1:7" ht="34.5" customHeight="1">
      <c r="A37" s="3" t="s">
        <v>41</v>
      </c>
      <c r="B37" s="41">
        <f>IF(B35&lt;0,0,B35*B36)</f>
        <v>0</v>
      </c>
      <c r="C37" s="11"/>
      <c r="D37" s="11"/>
      <c r="E37" s="11"/>
      <c r="F37" s="11"/>
      <c r="G37" s="11"/>
    </row>
    <row r="38" spans="1:7" ht="34.5" customHeight="1">
      <c r="A38" s="42" t="s">
        <v>42</v>
      </c>
      <c r="B38" s="43">
        <f>IF(I4="1-是",IF(B35&gt;0,B35*0.03,0),IF(I4="3-小型微利企业",IF(B35&gt;0,B35*0.05,0),0))</f>
        <v>0</v>
      </c>
      <c r="C38" s="11"/>
      <c r="D38" s="11"/>
      <c r="E38" s="11"/>
      <c r="F38" s="11"/>
      <c r="G38" s="11"/>
    </row>
    <row r="39" spans="1:7" ht="34.5" customHeight="1">
      <c r="A39" s="3" t="s">
        <v>43</v>
      </c>
      <c r="B39" s="41">
        <f>B37-B38</f>
        <v>0</v>
      </c>
      <c r="C39" s="11"/>
      <c r="D39" s="11"/>
      <c r="E39" s="11"/>
      <c r="F39" s="11"/>
      <c r="G39" s="11"/>
    </row>
    <row r="40" spans="1:7" ht="34.5" customHeight="1">
      <c r="A40" s="3" t="s">
        <v>44</v>
      </c>
      <c r="B40" s="44">
        <v>0</v>
      </c>
      <c r="C40" s="11"/>
      <c r="D40" s="11"/>
      <c r="E40" s="11"/>
      <c r="F40" s="11"/>
      <c r="G40" s="11"/>
    </row>
    <row r="41" spans="1:7" ht="34.5" customHeight="1">
      <c r="A41" s="45" t="s">
        <v>45</v>
      </c>
      <c r="B41" s="41">
        <f>B39-B40</f>
        <v>0</v>
      </c>
      <c r="C41" s="11"/>
      <c r="D41" s="11"/>
      <c r="E41" s="11"/>
      <c r="F41" s="11"/>
      <c r="G41" s="11"/>
    </row>
    <row r="45" spans="1:2" ht="34.5" customHeight="1">
      <c r="A45" s="46" t="s">
        <v>46</v>
      </c>
      <c r="B45" s="46"/>
    </row>
    <row r="46" spans="1:2" ht="34.5" customHeight="1">
      <c r="A46" s="47" t="s">
        <v>47</v>
      </c>
      <c r="B46" s="48" t="s">
        <v>48</v>
      </c>
    </row>
    <row r="47" spans="1:2" ht="34.5" customHeight="1">
      <c r="A47" s="49">
        <v>2005</v>
      </c>
      <c r="B47" s="50"/>
    </row>
    <row r="48" spans="1:2" ht="34.5" customHeight="1">
      <c r="A48" s="49">
        <v>2006</v>
      </c>
      <c r="B48" s="50"/>
    </row>
    <row r="49" spans="1:2" ht="34.5" customHeight="1">
      <c r="A49" s="49">
        <v>2007</v>
      </c>
      <c r="B49" s="50"/>
    </row>
    <row r="50" spans="1:2" ht="34.5" customHeight="1">
      <c r="A50" s="49">
        <v>2008</v>
      </c>
      <c r="B50" s="50"/>
    </row>
    <row r="51" spans="1:2" ht="34.5" customHeight="1">
      <c r="A51" s="49">
        <v>2009</v>
      </c>
      <c r="B51" s="50"/>
    </row>
    <row r="52" spans="1:2" ht="34.5" customHeight="1">
      <c r="A52" s="51" t="s">
        <v>49</v>
      </c>
      <c r="B52" s="52">
        <f>SUM(B47:B51)</f>
        <v>0</v>
      </c>
    </row>
    <row r="53" spans="1:2" ht="34.5" customHeight="1">
      <c r="A53" s="53"/>
      <c r="B53" s="54"/>
    </row>
    <row r="54" ht="34.5" customHeight="1"/>
    <row r="55" spans="1:3" ht="34.5" customHeight="1">
      <c r="A55" s="46" t="s">
        <v>50</v>
      </c>
      <c r="B55" s="46"/>
      <c r="C55" s="46"/>
    </row>
    <row r="56" spans="1:3" ht="34.5" customHeight="1">
      <c r="A56" s="3" t="s">
        <v>51</v>
      </c>
      <c r="B56" s="3" t="s">
        <v>52</v>
      </c>
      <c r="C56" s="3" t="s">
        <v>53</v>
      </c>
    </row>
    <row r="57" spans="1:3" ht="34.5" customHeight="1">
      <c r="A57" s="55" t="s">
        <v>17</v>
      </c>
      <c r="B57" s="56">
        <v>0</v>
      </c>
      <c r="C57" s="57">
        <v>0</v>
      </c>
    </row>
    <row r="58" spans="1:3" ht="34.5" customHeight="1">
      <c r="A58" s="55" t="s">
        <v>18</v>
      </c>
      <c r="B58" s="56">
        <v>0</v>
      </c>
      <c r="C58" s="57">
        <v>0</v>
      </c>
    </row>
    <row r="59" ht="34.5" customHeight="1"/>
    <row r="60" ht="34.5" customHeight="1"/>
    <row r="61" spans="1:4" ht="34.5" customHeight="1">
      <c r="A61" s="58" t="s">
        <v>54</v>
      </c>
      <c r="B61" s="58"/>
      <c r="C61" s="58"/>
      <c r="D61" s="58"/>
    </row>
    <row r="62" spans="1:4" s="1" customFormat="1" ht="34.5" customHeight="1">
      <c r="A62" s="59" t="s">
        <v>55</v>
      </c>
      <c r="B62" s="60" t="s">
        <v>56</v>
      </c>
      <c r="C62" s="60" t="s">
        <v>57</v>
      </c>
      <c r="D62" s="61" t="s">
        <v>58</v>
      </c>
    </row>
    <row r="63" spans="1:4" ht="34.5" customHeight="1">
      <c r="A63" s="62" t="s">
        <v>59</v>
      </c>
      <c r="B63" s="56">
        <v>0</v>
      </c>
      <c r="C63" s="55" t="s">
        <v>60</v>
      </c>
      <c r="D63" s="50">
        <v>0</v>
      </c>
    </row>
    <row r="64" spans="1:4" ht="34.5" customHeight="1">
      <c r="A64" s="62" t="s">
        <v>61</v>
      </c>
      <c r="B64" s="56">
        <v>0</v>
      </c>
      <c r="C64" s="55" t="s">
        <v>62</v>
      </c>
      <c r="D64" s="50">
        <v>0</v>
      </c>
    </row>
    <row r="65" spans="1:4" ht="34.5" customHeight="1">
      <c r="A65" s="62"/>
      <c r="B65" s="56">
        <v>0</v>
      </c>
      <c r="C65" s="55"/>
      <c r="D65" s="50"/>
    </row>
    <row r="66" spans="1:4" ht="34.5" customHeight="1">
      <c r="A66" s="62"/>
      <c r="B66" s="56"/>
      <c r="C66" s="55"/>
      <c r="D66" s="50"/>
    </row>
    <row r="67" spans="1:4" ht="34.5" customHeight="1">
      <c r="A67" s="62"/>
      <c r="B67" s="56"/>
      <c r="C67" s="55"/>
      <c r="D67" s="50"/>
    </row>
    <row r="68" spans="1:4" ht="34.5" customHeight="1">
      <c r="A68" s="65" t="s">
        <v>49</v>
      </c>
      <c r="B68" s="66">
        <f>SUM(B63:B67)</f>
        <v>0</v>
      </c>
      <c r="C68" s="67"/>
      <c r="D68" s="68">
        <f>SUM(D63:D67)</f>
        <v>0</v>
      </c>
    </row>
    <row r="69" ht="34.5" customHeight="1"/>
    <row r="70" spans="1:2" ht="34.5" customHeight="1">
      <c r="A70" s="69" t="s">
        <v>63</v>
      </c>
      <c r="B70" s="69"/>
    </row>
    <row r="71" spans="1:2" ht="34.5" customHeight="1">
      <c r="A71" s="47" t="s">
        <v>51</v>
      </c>
      <c r="B71" s="48" t="s">
        <v>4</v>
      </c>
    </row>
    <row r="72" spans="1:2" ht="34.5" customHeight="1">
      <c r="A72" s="62"/>
      <c r="B72" s="70">
        <v>0</v>
      </c>
    </row>
    <row r="73" spans="1:2" ht="34.5" customHeight="1">
      <c r="A73" s="62"/>
      <c r="B73" s="70">
        <v>0</v>
      </c>
    </row>
    <row r="74" spans="1:2" ht="34.5" customHeight="1">
      <c r="A74" s="62"/>
      <c r="B74" s="70">
        <v>0</v>
      </c>
    </row>
    <row r="75" spans="1:2" ht="34.5" customHeight="1">
      <c r="A75" s="62"/>
      <c r="B75" s="70">
        <v>0</v>
      </c>
    </row>
    <row r="76" spans="1:2" ht="34.5" customHeight="1">
      <c r="A76" s="71" t="s">
        <v>49</v>
      </c>
      <c r="B76" s="72">
        <f>SUM(B72:B75)</f>
        <v>0</v>
      </c>
    </row>
    <row r="77" ht="34.5" customHeight="1"/>
    <row r="78" ht="34.5" customHeight="1"/>
    <row r="79" spans="1:6" ht="34.5" customHeight="1">
      <c r="A79" s="46" t="s">
        <v>64</v>
      </c>
      <c r="B79" s="46"/>
      <c r="C79" s="46"/>
      <c r="D79" s="46"/>
      <c r="E79" s="46"/>
      <c r="F79" s="46"/>
    </row>
    <row r="80" spans="1:6" s="1" customFormat="1" ht="34.5" customHeight="1">
      <c r="A80" s="1" t="s">
        <v>65</v>
      </c>
      <c r="B80" s="1" t="s">
        <v>66</v>
      </c>
      <c r="C80" s="1" t="s">
        <v>67</v>
      </c>
      <c r="D80" s="1" t="s">
        <v>68</v>
      </c>
      <c r="E80" s="1" t="s">
        <v>49</v>
      </c>
      <c r="F80" s="1" t="s">
        <v>69</v>
      </c>
    </row>
    <row r="81" spans="1:6" ht="34.5" customHeight="1">
      <c r="A81" s="73"/>
      <c r="B81" s="55">
        <v>0</v>
      </c>
      <c r="C81" s="73">
        <v>0</v>
      </c>
      <c r="D81" s="74">
        <v>0</v>
      </c>
      <c r="E81" s="75">
        <f aca="true" t="shared" si="2" ref="E81:E102">B81+D81</f>
        <v>0</v>
      </c>
      <c r="F81" s="74">
        <f aca="true" t="shared" si="3" ref="F81:F102">IF(C81-D81=0,0,C81-D81)</f>
        <v>0</v>
      </c>
    </row>
    <row r="82" spans="1:6" ht="34.5" customHeight="1">
      <c r="A82" s="73"/>
      <c r="B82" s="55"/>
      <c r="C82" s="73"/>
      <c r="D82" s="74"/>
      <c r="E82" s="75">
        <f t="shared" si="2"/>
        <v>0</v>
      </c>
      <c r="F82" s="74">
        <f t="shared" si="3"/>
        <v>0</v>
      </c>
    </row>
    <row r="83" spans="1:6" ht="34.5" customHeight="1">
      <c r="A83" s="73"/>
      <c r="B83" s="55"/>
      <c r="C83" s="73"/>
      <c r="D83" s="74"/>
      <c r="E83" s="75">
        <f t="shared" si="2"/>
        <v>0</v>
      </c>
      <c r="F83" s="74">
        <f t="shared" si="3"/>
        <v>0</v>
      </c>
    </row>
    <row r="84" spans="1:6" ht="34.5" customHeight="1">
      <c r="A84" s="73"/>
      <c r="B84" s="55"/>
      <c r="C84" s="73"/>
      <c r="D84" s="74"/>
      <c r="E84" s="75">
        <f t="shared" si="2"/>
        <v>0</v>
      </c>
      <c r="F84" s="74">
        <f t="shared" si="3"/>
        <v>0</v>
      </c>
    </row>
    <row r="85" spans="1:6" ht="34.5" customHeight="1">
      <c r="A85" s="73"/>
      <c r="B85" s="55"/>
      <c r="C85" s="73"/>
      <c r="D85" s="74"/>
      <c r="E85" s="75">
        <f t="shared" si="2"/>
        <v>0</v>
      </c>
      <c r="F85" s="74">
        <f t="shared" si="3"/>
        <v>0</v>
      </c>
    </row>
    <row r="86" spans="1:6" ht="34.5" customHeight="1">
      <c r="A86" s="73"/>
      <c r="B86" s="55"/>
      <c r="C86" s="73"/>
      <c r="D86" s="74"/>
      <c r="E86" s="75">
        <f t="shared" si="2"/>
        <v>0</v>
      </c>
      <c r="F86" s="74">
        <f t="shared" si="3"/>
        <v>0</v>
      </c>
    </row>
    <row r="87" spans="1:6" ht="34.5" customHeight="1">
      <c r="A87" s="73"/>
      <c r="B87" s="55"/>
      <c r="C87" s="73"/>
      <c r="D87" s="74"/>
      <c r="E87" s="75">
        <f t="shared" si="2"/>
        <v>0</v>
      </c>
      <c r="F87" s="74">
        <f t="shared" si="3"/>
        <v>0</v>
      </c>
    </row>
    <row r="88" spans="1:6" ht="34.5" customHeight="1">
      <c r="A88" s="73"/>
      <c r="B88" s="55"/>
      <c r="C88" s="73"/>
      <c r="D88" s="74"/>
      <c r="E88" s="75">
        <f t="shared" si="2"/>
        <v>0</v>
      </c>
      <c r="F88" s="74">
        <f t="shared" si="3"/>
        <v>0</v>
      </c>
    </row>
    <row r="89" spans="1:6" ht="34.5" customHeight="1">
      <c r="A89" s="73"/>
      <c r="B89" s="55"/>
      <c r="C89" s="73"/>
      <c r="D89" s="74"/>
      <c r="E89" s="75">
        <f t="shared" si="2"/>
        <v>0</v>
      </c>
      <c r="F89" s="74">
        <f t="shared" si="3"/>
        <v>0</v>
      </c>
    </row>
    <row r="90" spans="1:6" ht="34.5" customHeight="1">
      <c r="A90" s="73"/>
      <c r="B90" s="55"/>
      <c r="C90" s="73"/>
      <c r="D90" s="74"/>
      <c r="E90" s="75">
        <f t="shared" si="2"/>
        <v>0</v>
      </c>
      <c r="F90" s="74">
        <f t="shared" si="3"/>
        <v>0</v>
      </c>
    </row>
    <row r="91" spans="1:6" ht="34.5" customHeight="1">
      <c r="A91" s="73"/>
      <c r="B91" s="55"/>
      <c r="C91" s="73"/>
      <c r="D91" s="74"/>
      <c r="E91" s="75">
        <f t="shared" si="2"/>
        <v>0</v>
      </c>
      <c r="F91" s="74">
        <f t="shared" si="3"/>
        <v>0</v>
      </c>
    </row>
    <row r="92" spans="1:6" ht="34.5" customHeight="1">
      <c r="A92" s="73"/>
      <c r="B92" s="55"/>
      <c r="C92" s="73"/>
      <c r="D92" s="74"/>
      <c r="E92" s="75">
        <f t="shared" si="2"/>
        <v>0</v>
      </c>
      <c r="F92" s="74">
        <f t="shared" si="3"/>
        <v>0</v>
      </c>
    </row>
    <row r="93" spans="1:6" ht="34.5" customHeight="1">
      <c r="A93" s="73"/>
      <c r="B93" s="55"/>
      <c r="C93" s="73"/>
      <c r="D93" s="74"/>
      <c r="E93" s="75">
        <f t="shared" si="2"/>
        <v>0</v>
      </c>
      <c r="F93" s="74">
        <f t="shared" si="3"/>
        <v>0</v>
      </c>
    </row>
    <row r="94" spans="1:6" ht="34.5" customHeight="1">
      <c r="A94" s="73"/>
      <c r="B94" s="55"/>
      <c r="C94" s="73"/>
      <c r="D94" s="74"/>
      <c r="E94" s="75">
        <f t="shared" si="2"/>
        <v>0</v>
      </c>
      <c r="F94" s="74">
        <f t="shared" si="3"/>
        <v>0</v>
      </c>
    </row>
    <row r="95" spans="1:6" ht="34.5" customHeight="1">
      <c r="A95" s="73"/>
      <c r="B95" s="55"/>
      <c r="C95" s="73"/>
      <c r="D95" s="74"/>
      <c r="E95" s="75">
        <f t="shared" si="2"/>
        <v>0</v>
      </c>
      <c r="F95" s="74">
        <f t="shared" si="3"/>
        <v>0</v>
      </c>
    </row>
    <row r="96" spans="1:6" ht="34.5" customHeight="1">
      <c r="A96" s="73"/>
      <c r="B96" s="55"/>
      <c r="C96" s="73"/>
      <c r="D96" s="74"/>
      <c r="E96" s="75">
        <f t="shared" si="2"/>
        <v>0</v>
      </c>
      <c r="F96" s="74">
        <f t="shared" si="3"/>
        <v>0</v>
      </c>
    </row>
    <row r="97" spans="1:6" ht="34.5" customHeight="1">
      <c r="A97" s="73"/>
      <c r="B97" s="55"/>
      <c r="C97" s="73"/>
      <c r="D97" s="74"/>
      <c r="E97" s="75">
        <f t="shared" si="2"/>
        <v>0</v>
      </c>
      <c r="F97" s="74">
        <f t="shared" si="3"/>
        <v>0</v>
      </c>
    </row>
    <row r="98" spans="1:6" ht="34.5" customHeight="1">
      <c r="A98" s="73"/>
      <c r="B98" s="55"/>
      <c r="C98" s="73"/>
      <c r="D98" s="74"/>
      <c r="E98" s="75">
        <f t="shared" si="2"/>
        <v>0</v>
      </c>
      <c r="F98" s="74">
        <f t="shared" si="3"/>
        <v>0</v>
      </c>
    </row>
    <row r="99" spans="1:6" ht="34.5" customHeight="1">
      <c r="A99" s="73"/>
      <c r="B99" s="55"/>
      <c r="C99" s="73"/>
      <c r="D99" s="74"/>
      <c r="E99" s="75">
        <f t="shared" si="2"/>
        <v>0</v>
      </c>
      <c r="F99" s="74">
        <f t="shared" si="3"/>
        <v>0</v>
      </c>
    </row>
    <row r="100" spans="1:6" ht="34.5" customHeight="1">
      <c r="A100" s="73"/>
      <c r="B100" s="55"/>
      <c r="C100" s="73"/>
      <c r="D100" s="74"/>
      <c r="E100" s="75">
        <f t="shared" si="2"/>
        <v>0</v>
      </c>
      <c r="F100" s="74">
        <f t="shared" si="3"/>
        <v>0</v>
      </c>
    </row>
    <row r="101" spans="1:6" ht="34.5" customHeight="1">
      <c r="A101" s="73"/>
      <c r="B101" s="55"/>
      <c r="C101" s="73"/>
      <c r="D101" s="74"/>
      <c r="E101" s="75">
        <f t="shared" si="2"/>
        <v>0</v>
      </c>
      <c r="F101" s="74">
        <f t="shared" si="3"/>
        <v>0</v>
      </c>
    </row>
    <row r="102" spans="1:6" ht="34.5" customHeight="1">
      <c r="A102" s="76" t="s">
        <v>49</v>
      </c>
      <c r="B102" s="77">
        <f>+SUM(B81:B101)</f>
        <v>0</v>
      </c>
      <c r="C102" s="76">
        <f>+SUM(C81:C101)</f>
        <v>0</v>
      </c>
      <c r="D102" s="75">
        <f>SUM(D81:D101)</f>
        <v>0</v>
      </c>
      <c r="E102" s="75">
        <f t="shared" si="2"/>
        <v>0</v>
      </c>
      <c r="F102" s="75">
        <f t="shared" si="3"/>
        <v>0</v>
      </c>
    </row>
    <row r="103" spans="1:6" s="2" customFormat="1" ht="34.5" customHeight="1">
      <c r="A103" s="78"/>
      <c r="B103" s="79"/>
      <c r="C103" s="79"/>
      <c r="D103" s="80"/>
      <c r="E103" s="80"/>
      <c r="F103" s="80"/>
    </row>
    <row r="104" spans="1:5" ht="34.5" customHeight="1">
      <c r="A104" s="46" t="s">
        <v>70</v>
      </c>
      <c r="B104" s="46"/>
      <c r="C104" s="46"/>
      <c r="D104" s="46"/>
      <c r="E104" s="46"/>
    </row>
    <row r="105" spans="1:5" ht="34.5" customHeight="1">
      <c r="A105" s="59" t="s">
        <v>65</v>
      </c>
      <c r="B105" s="60" t="s">
        <v>71</v>
      </c>
      <c r="C105" s="60" t="s">
        <v>72</v>
      </c>
      <c r="D105" s="60" t="s">
        <v>73</v>
      </c>
      <c r="E105" s="61" t="s">
        <v>74</v>
      </c>
    </row>
    <row r="106" spans="1:5" ht="34.5" customHeight="1">
      <c r="A106" s="81"/>
      <c r="B106" s="73">
        <v>0</v>
      </c>
      <c r="C106" s="73">
        <v>0</v>
      </c>
      <c r="D106" s="73">
        <f>IF(B106-C106&gt;0,0,C106-B106)</f>
        <v>0</v>
      </c>
      <c r="E106" s="82">
        <f aca="true" t="shared" si="4" ref="E106:E126">IF(B106-C106&gt;0,B106-C106,0)</f>
        <v>0</v>
      </c>
    </row>
    <row r="107" spans="1:5" ht="34.5" customHeight="1">
      <c r="A107" s="81"/>
      <c r="B107" s="73">
        <v>0</v>
      </c>
      <c r="C107" s="73">
        <v>0</v>
      </c>
      <c r="D107" s="73">
        <f aca="true" t="shared" si="5" ref="D107:D126">IF(B107-C107&gt;0,0,C107-B107)</f>
        <v>0</v>
      </c>
      <c r="E107" s="82">
        <f t="shared" si="4"/>
        <v>0</v>
      </c>
    </row>
    <row r="108" spans="1:5" ht="34.5" customHeight="1">
      <c r="A108" s="81"/>
      <c r="B108" s="73">
        <v>0</v>
      </c>
      <c r="C108" s="73">
        <v>0</v>
      </c>
      <c r="D108" s="73">
        <f t="shared" si="5"/>
        <v>0</v>
      </c>
      <c r="E108" s="82">
        <f t="shared" si="4"/>
        <v>0</v>
      </c>
    </row>
    <row r="109" spans="1:5" ht="34.5" customHeight="1">
      <c r="A109" s="81"/>
      <c r="B109" s="73"/>
      <c r="C109" s="73">
        <v>0</v>
      </c>
      <c r="D109" s="73">
        <f t="shared" si="5"/>
        <v>0</v>
      </c>
      <c r="E109" s="82">
        <f t="shared" si="4"/>
        <v>0</v>
      </c>
    </row>
    <row r="110" spans="1:5" ht="34.5" customHeight="1">
      <c r="A110" s="81"/>
      <c r="B110" s="73"/>
      <c r="C110" s="73"/>
      <c r="D110" s="73">
        <f t="shared" si="5"/>
        <v>0</v>
      </c>
      <c r="E110" s="82">
        <f t="shared" si="4"/>
        <v>0</v>
      </c>
    </row>
    <row r="111" spans="1:5" ht="34.5" customHeight="1">
      <c r="A111" s="81"/>
      <c r="B111" s="73"/>
      <c r="C111" s="73"/>
      <c r="D111" s="73">
        <f t="shared" si="5"/>
        <v>0</v>
      </c>
      <c r="E111" s="82">
        <f t="shared" si="4"/>
        <v>0</v>
      </c>
    </row>
    <row r="112" spans="1:5" ht="34.5" customHeight="1">
      <c r="A112" s="81"/>
      <c r="B112" s="73"/>
      <c r="C112" s="73"/>
      <c r="D112" s="73">
        <f t="shared" si="5"/>
        <v>0</v>
      </c>
      <c r="E112" s="82">
        <f t="shared" si="4"/>
        <v>0</v>
      </c>
    </row>
    <row r="113" spans="1:5" ht="34.5" customHeight="1">
      <c r="A113" s="81"/>
      <c r="B113" s="73"/>
      <c r="C113" s="73"/>
      <c r="D113" s="73">
        <f t="shared" si="5"/>
        <v>0</v>
      </c>
      <c r="E113" s="82">
        <f t="shared" si="4"/>
        <v>0</v>
      </c>
    </row>
    <row r="114" spans="1:5" ht="34.5" customHeight="1">
      <c r="A114" s="81"/>
      <c r="B114" s="73"/>
      <c r="C114" s="73"/>
      <c r="D114" s="73">
        <f t="shared" si="5"/>
        <v>0</v>
      </c>
      <c r="E114" s="82">
        <f t="shared" si="4"/>
        <v>0</v>
      </c>
    </row>
    <row r="115" spans="1:5" ht="34.5" customHeight="1">
      <c r="A115" s="81"/>
      <c r="B115" s="73"/>
      <c r="C115" s="73"/>
      <c r="D115" s="73">
        <f t="shared" si="5"/>
        <v>0</v>
      </c>
      <c r="E115" s="82">
        <f t="shared" si="4"/>
        <v>0</v>
      </c>
    </row>
    <row r="116" spans="1:5" ht="34.5" customHeight="1">
      <c r="A116" s="81"/>
      <c r="B116" s="73"/>
      <c r="C116" s="73"/>
      <c r="D116" s="73">
        <f t="shared" si="5"/>
        <v>0</v>
      </c>
      <c r="E116" s="82">
        <f t="shared" si="4"/>
        <v>0</v>
      </c>
    </row>
    <row r="117" spans="1:5" ht="34.5" customHeight="1">
      <c r="A117" s="81"/>
      <c r="B117" s="73"/>
      <c r="C117" s="73"/>
      <c r="D117" s="73">
        <f t="shared" si="5"/>
        <v>0</v>
      </c>
      <c r="E117" s="82">
        <f t="shared" si="4"/>
        <v>0</v>
      </c>
    </row>
    <row r="118" spans="1:5" ht="34.5" customHeight="1">
      <c r="A118" s="81"/>
      <c r="B118" s="73"/>
      <c r="C118" s="73"/>
      <c r="D118" s="73">
        <f t="shared" si="5"/>
        <v>0</v>
      </c>
      <c r="E118" s="82">
        <f t="shared" si="4"/>
        <v>0</v>
      </c>
    </row>
    <row r="119" spans="1:5" ht="34.5" customHeight="1">
      <c r="A119" s="81"/>
      <c r="B119" s="73"/>
      <c r="C119" s="73"/>
      <c r="D119" s="73">
        <f t="shared" si="5"/>
        <v>0</v>
      </c>
      <c r="E119" s="82">
        <f t="shared" si="4"/>
        <v>0</v>
      </c>
    </row>
    <row r="120" spans="1:5" ht="34.5" customHeight="1">
      <c r="A120" s="81"/>
      <c r="B120" s="73"/>
      <c r="C120" s="73"/>
      <c r="D120" s="73">
        <f t="shared" si="5"/>
        <v>0</v>
      </c>
      <c r="E120" s="82">
        <f t="shared" si="4"/>
        <v>0</v>
      </c>
    </row>
    <row r="121" spans="1:5" ht="34.5" customHeight="1">
      <c r="A121" s="81"/>
      <c r="B121" s="73"/>
      <c r="C121" s="73"/>
      <c r="D121" s="73">
        <f t="shared" si="5"/>
        <v>0</v>
      </c>
      <c r="E121" s="82">
        <f t="shared" si="4"/>
        <v>0</v>
      </c>
    </row>
    <row r="122" spans="1:5" ht="34.5" customHeight="1">
      <c r="A122" s="81"/>
      <c r="B122" s="73"/>
      <c r="C122" s="73"/>
      <c r="D122" s="73">
        <f t="shared" si="5"/>
        <v>0</v>
      </c>
      <c r="E122" s="82">
        <f t="shared" si="4"/>
        <v>0</v>
      </c>
    </row>
    <row r="123" spans="1:5" ht="34.5" customHeight="1">
      <c r="A123" s="81"/>
      <c r="B123" s="73"/>
      <c r="C123" s="73"/>
      <c r="D123" s="73">
        <f t="shared" si="5"/>
        <v>0</v>
      </c>
      <c r="E123" s="82">
        <f t="shared" si="4"/>
        <v>0</v>
      </c>
    </row>
    <row r="124" spans="1:5" ht="34.5" customHeight="1">
      <c r="A124" s="81"/>
      <c r="B124" s="73"/>
      <c r="C124" s="73"/>
      <c r="D124" s="73">
        <f t="shared" si="5"/>
        <v>0</v>
      </c>
      <c r="E124" s="82">
        <f t="shared" si="4"/>
        <v>0</v>
      </c>
    </row>
    <row r="125" spans="1:5" ht="34.5" customHeight="1">
      <c r="A125" s="81"/>
      <c r="B125" s="73"/>
      <c r="C125" s="73"/>
      <c r="D125" s="73">
        <f t="shared" si="5"/>
        <v>0</v>
      </c>
      <c r="E125" s="82">
        <f t="shared" si="4"/>
        <v>0</v>
      </c>
    </row>
    <row r="126" spans="1:5" ht="34.5" customHeight="1">
      <c r="A126" s="81"/>
      <c r="B126" s="73"/>
      <c r="C126" s="73"/>
      <c r="D126" s="73">
        <f t="shared" si="5"/>
        <v>0</v>
      </c>
      <c r="E126" s="82">
        <f t="shared" si="4"/>
        <v>0</v>
      </c>
    </row>
    <row r="127" spans="1:5" ht="34.5" customHeight="1">
      <c r="A127" s="83" t="s">
        <v>49</v>
      </c>
      <c r="B127" s="84">
        <f>+SUM(B106:B126)</f>
        <v>0</v>
      </c>
      <c r="C127" s="84">
        <f>+SUM(C106:C126)</f>
        <v>0</v>
      </c>
      <c r="D127" s="85">
        <f>SUBTOTAL(109,D106:D126)</f>
        <v>0</v>
      </c>
      <c r="E127" s="86">
        <f>SUBTOTAL(109,E106:E126)</f>
        <v>0</v>
      </c>
    </row>
    <row r="128" ht="34.5" customHeight="1"/>
    <row r="129" ht="34.5" customHeight="1"/>
    <row r="130" spans="1:4" ht="34.5" customHeight="1">
      <c r="A130" s="58" t="s">
        <v>75</v>
      </c>
      <c r="B130" s="58"/>
      <c r="C130" s="58"/>
      <c r="D130" s="58"/>
    </row>
    <row r="131" spans="1:4" ht="34.5" customHeight="1">
      <c r="A131" s="3" t="s">
        <v>55</v>
      </c>
      <c r="B131" s="3" t="s">
        <v>58</v>
      </c>
      <c r="C131" s="3" t="s">
        <v>57</v>
      </c>
      <c r="D131" s="3" t="s">
        <v>76</v>
      </c>
    </row>
    <row r="132" spans="1:4" ht="34.5" customHeight="1">
      <c r="A132" s="55" t="s">
        <v>59</v>
      </c>
      <c r="B132" s="87"/>
      <c r="C132" s="88" t="s">
        <v>60</v>
      </c>
      <c r="D132" s="89"/>
    </row>
    <row r="133" spans="1:4" ht="34.5" customHeight="1">
      <c r="A133" s="55" t="s">
        <v>61</v>
      </c>
      <c r="B133" s="87"/>
      <c r="C133" s="55" t="s">
        <v>62</v>
      </c>
      <c r="D133" s="89"/>
    </row>
    <row r="134" spans="1:4" ht="34.5" customHeight="1">
      <c r="A134" s="55"/>
      <c r="B134" s="87"/>
      <c r="C134" s="55" t="s">
        <v>77</v>
      </c>
      <c r="D134" s="90"/>
    </row>
    <row r="135" spans="1:4" ht="34.5" customHeight="1">
      <c r="A135" s="55"/>
      <c r="B135" s="87"/>
      <c r="C135" s="91"/>
      <c r="D135" s="92"/>
    </row>
    <row r="136" spans="1:4" ht="34.5" customHeight="1">
      <c r="A136" s="55" t="s">
        <v>78</v>
      </c>
      <c r="B136" s="87">
        <f>SUBTOTAL(109,B132:B135)</f>
        <v>0</v>
      </c>
      <c r="C136" s="55"/>
      <c r="D136" s="90">
        <f>SUBTOTAL(109,D132:D135)</f>
        <v>0</v>
      </c>
    </row>
    <row r="137" ht="34.5" customHeight="1"/>
    <row r="138" spans="1:4" ht="34.5" customHeight="1">
      <c r="A138" s="58" t="s">
        <v>79</v>
      </c>
      <c r="B138" s="58"/>
      <c r="C138" s="93"/>
      <c r="D138" s="93"/>
    </row>
    <row r="139" spans="1:2" ht="34.5" customHeight="1">
      <c r="A139" s="3" t="s">
        <v>80</v>
      </c>
      <c r="B139" s="3" t="s">
        <v>81</v>
      </c>
    </row>
    <row r="140" spans="1:2" ht="34.5" customHeight="1">
      <c r="A140" s="3" t="s">
        <v>82</v>
      </c>
      <c r="B140" s="11"/>
    </row>
    <row r="141" spans="1:2" ht="34.5" customHeight="1">
      <c r="A141" s="3" t="s">
        <v>83</v>
      </c>
      <c r="B141" s="94"/>
    </row>
    <row r="142" spans="1:2" ht="34.5" customHeight="1">
      <c r="A142" s="3" t="s">
        <v>84</v>
      </c>
      <c r="B142" s="94"/>
    </row>
    <row r="143" ht="34.5" customHeight="1"/>
    <row r="144" ht="34.5" customHeight="1">
      <c r="A144" s="3" t="s">
        <v>85</v>
      </c>
    </row>
    <row r="145" spans="1:7" ht="34.5" customHeight="1">
      <c r="A145" s="95" t="s">
        <v>86</v>
      </c>
      <c r="B145" s="95" t="s">
        <v>87</v>
      </c>
      <c r="C145" s="95"/>
      <c r="D145" s="95" t="s">
        <v>88</v>
      </c>
      <c r="E145" s="95"/>
      <c r="F145" s="95" t="s">
        <v>89</v>
      </c>
      <c r="G145" s="95"/>
    </row>
    <row r="146" spans="1:7" ht="34.5" customHeight="1">
      <c r="A146" s="96"/>
      <c r="B146" s="96" t="s">
        <v>90</v>
      </c>
      <c r="C146" s="96" t="s">
        <v>91</v>
      </c>
      <c r="D146" s="96" t="s">
        <v>92</v>
      </c>
      <c r="E146" s="96" t="s">
        <v>93</v>
      </c>
      <c r="F146" s="96" t="s">
        <v>92</v>
      </c>
      <c r="G146" s="96" t="s">
        <v>93</v>
      </c>
    </row>
    <row r="147" spans="1:7" ht="34.5" customHeight="1">
      <c r="A147" s="97" t="s">
        <v>94</v>
      </c>
      <c r="B147" s="98">
        <f aca="true" t="shared" si="6" ref="B147:G147">SUM(B148:B152)</f>
        <v>0</v>
      </c>
      <c r="C147" s="98">
        <f t="shared" si="6"/>
        <v>0</v>
      </c>
      <c r="D147" s="98" t="s">
        <v>20</v>
      </c>
      <c r="E147" s="98" t="s">
        <v>20</v>
      </c>
      <c r="F147" s="98">
        <f t="shared" si="6"/>
        <v>0</v>
      </c>
      <c r="G147" s="98">
        <f t="shared" si="6"/>
        <v>0</v>
      </c>
    </row>
    <row r="148" spans="1:7" ht="34.5" customHeight="1">
      <c r="A148" s="96" t="s">
        <v>95</v>
      </c>
      <c r="B148" s="99"/>
      <c r="C148" s="99"/>
      <c r="D148" s="96"/>
      <c r="E148" s="96"/>
      <c r="F148" s="99"/>
      <c r="G148" s="99"/>
    </row>
    <row r="149" spans="1:7" ht="34.5" customHeight="1">
      <c r="A149" s="97" t="s">
        <v>96</v>
      </c>
      <c r="B149" s="100"/>
      <c r="C149" s="100"/>
      <c r="D149" s="97"/>
      <c r="E149" s="97"/>
      <c r="F149" s="100"/>
      <c r="G149" s="100"/>
    </row>
    <row r="150" spans="1:7" ht="34.5" customHeight="1">
      <c r="A150" s="96" t="s">
        <v>97</v>
      </c>
      <c r="B150" s="99"/>
      <c r="C150" s="99"/>
      <c r="D150" s="96"/>
      <c r="E150" s="96"/>
      <c r="F150" s="99"/>
      <c r="G150" s="99"/>
    </row>
    <row r="151" spans="1:7" ht="34.5" customHeight="1">
      <c r="A151" s="97" t="s">
        <v>98</v>
      </c>
      <c r="B151" s="100"/>
      <c r="C151" s="100"/>
      <c r="D151" s="97"/>
      <c r="E151" s="97"/>
      <c r="F151" s="100"/>
      <c r="G151" s="100"/>
    </row>
    <row r="152" spans="1:7" ht="34.5" customHeight="1">
      <c r="A152" s="96" t="s">
        <v>99</v>
      </c>
      <c r="B152" s="99"/>
      <c r="C152" s="99"/>
      <c r="D152" s="96"/>
      <c r="E152" s="96"/>
      <c r="F152" s="99"/>
      <c r="G152" s="99"/>
    </row>
    <row r="153" spans="1:7" ht="34.5" customHeight="1">
      <c r="A153" s="97" t="s">
        <v>100</v>
      </c>
      <c r="B153" s="98">
        <f aca="true" t="shared" si="7" ref="B153:G153">SUM(B154:B157)</f>
        <v>0</v>
      </c>
      <c r="C153" s="98">
        <f t="shared" si="7"/>
        <v>0</v>
      </c>
      <c r="D153" s="101" t="s">
        <v>20</v>
      </c>
      <c r="E153" s="101" t="s">
        <v>20</v>
      </c>
      <c r="F153" s="98">
        <f t="shared" si="7"/>
        <v>0</v>
      </c>
      <c r="G153" s="98">
        <f t="shared" si="7"/>
        <v>0</v>
      </c>
    </row>
    <row r="154" spans="1:7" ht="34.5" customHeight="1">
      <c r="A154" s="96" t="s">
        <v>101</v>
      </c>
      <c r="B154" s="99"/>
      <c r="C154" s="99"/>
      <c r="D154" s="96"/>
      <c r="E154" s="96"/>
      <c r="F154" s="99"/>
      <c r="G154" s="99"/>
    </row>
    <row r="155" spans="1:7" ht="34.5" customHeight="1">
      <c r="A155" s="97" t="s">
        <v>102</v>
      </c>
      <c r="B155" s="100"/>
      <c r="C155" s="100"/>
      <c r="D155" s="97"/>
      <c r="E155" s="97"/>
      <c r="F155" s="100"/>
      <c r="G155" s="100"/>
    </row>
    <row r="156" spans="1:7" ht="34.5" customHeight="1">
      <c r="A156" s="96" t="s">
        <v>103</v>
      </c>
      <c r="B156" s="99"/>
      <c r="C156" s="99"/>
      <c r="D156" s="96"/>
      <c r="E156" s="96"/>
      <c r="F156" s="99"/>
      <c r="G156" s="99"/>
    </row>
    <row r="157" spans="1:7" ht="34.5" customHeight="1">
      <c r="A157" s="97" t="s">
        <v>104</v>
      </c>
      <c r="B157" s="100"/>
      <c r="C157" s="100"/>
      <c r="D157" s="97"/>
      <c r="E157" s="97"/>
      <c r="F157" s="100"/>
      <c r="G157" s="100"/>
    </row>
    <row r="158" spans="1:7" ht="34.5" customHeight="1">
      <c r="A158" s="96" t="s">
        <v>105</v>
      </c>
      <c r="B158" s="102">
        <f>SUM(B159:B160)</f>
        <v>0</v>
      </c>
      <c r="C158" s="102">
        <f>SUM(C159:C160)</f>
        <v>0</v>
      </c>
      <c r="D158" s="103" t="s">
        <v>20</v>
      </c>
      <c r="E158" s="103" t="s">
        <v>20</v>
      </c>
      <c r="F158" s="102">
        <f>SUM(F159:F160)</f>
        <v>0</v>
      </c>
      <c r="G158" s="102">
        <f>SUM(G159:G160)</f>
        <v>0</v>
      </c>
    </row>
    <row r="159" spans="1:7" ht="34.5" customHeight="1">
      <c r="A159" s="97"/>
      <c r="B159" s="104"/>
      <c r="C159" s="104"/>
      <c r="D159" s="97"/>
      <c r="E159" s="97"/>
      <c r="F159" s="104"/>
      <c r="G159" s="104"/>
    </row>
    <row r="160" spans="1:7" ht="23.25">
      <c r="A160" s="96"/>
      <c r="B160" s="105"/>
      <c r="C160" s="105"/>
      <c r="D160" s="96"/>
      <c r="E160" s="96"/>
      <c r="F160" s="96"/>
      <c r="G160" s="96"/>
    </row>
  </sheetData>
  <sheetProtection/>
  <mergeCells count="19">
    <mergeCell ref="A1:F1"/>
    <mergeCell ref="A2:F2"/>
    <mergeCell ref="A45:B45"/>
    <mergeCell ref="A55:C55"/>
    <mergeCell ref="A61:D61"/>
    <mergeCell ref="A70:B70"/>
    <mergeCell ref="A79:F79"/>
    <mergeCell ref="A104:E104"/>
    <mergeCell ref="A130:D130"/>
    <mergeCell ref="A138:B138"/>
    <mergeCell ref="B145:C145"/>
    <mergeCell ref="D145:E145"/>
    <mergeCell ref="F145:G145"/>
    <mergeCell ref="A3:A4"/>
    <mergeCell ref="B3:B4"/>
    <mergeCell ref="C3:C4"/>
    <mergeCell ref="D3:D4"/>
    <mergeCell ref="E3:E4"/>
    <mergeCell ref="F3:F4"/>
  </mergeCells>
  <dataValidations count="3">
    <dataValidation type="textLength" allowBlank="1" showInputMessage="1" showErrorMessage="1" sqref="H3">
      <formula1>INDIRECT(M2)</formula1>
      <formula2>INDIRECT(M3)</formula2>
    </dataValidation>
    <dataValidation type="list" allowBlank="1" showInputMessage="1" showErrorMessage="1" sqref="I4">
      <formula1>$M$2:$M$4</formula1>
    </dataValidation>
    <dataValidation type="list" allowBlank="1" showInputMessage="1" showErrorMessage="1" sqref="G7:G25">
      <formula1>"资产负债表,利润表,余额发生表,账册数据"</formula1>
    </dataValidation>
  </dataValidations>
  <printOptions/>
  <pageMargins left="0.7480314960629921" right="0.7480314960629921" top="0.9842519685039371" bottom="0.9842519685039371" header="0.5118110236220472" footer="0.5118110236220472"/>
  <pageSetup fitToHeight="3" horizontalDpi="600" verticalDpi="600" orientation="portrait" paperSize="9" scale="32"/>
  <rowBreaks count="2" manualBreakCount="2">
    <brk id="41" max="6" man="1"/>
    <brk id="102" max="6" man="1"/>
  </rowBreaks>
  <legacyDrawing r:id="rId2"/>
  <tableParts>
    <tablePart r:id="rId4"/>
    <tablePart r:id="rId3"/>
    <tablePart r:id="rId5"/>
    <tablePart r:id="rId9"/>
    <tablePart r:id="rId8"/>
    <tablePart r:id="rId7"/>
    <tablePart r:id="rId6"/>
  </tablePar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18" sqref="D18"/>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dc:creator>
  <cp:keywords/>
  <dc:description/>
  <cp:lastModifiedBy>123</cp:lastModifiedBy>
  <cp:lastPrinted>2011-01-31T07:57:05Z</cp:lastPrinted>
  <dcterms:created xsi:type="dcterms:W3CDTF">2010-12-21T07:27:21Z</dcterms:created>
  <dcterms:modified xsi:type="dcterms:W3CDTF">2020-11-14T15:34:18Z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