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产品成本资料表" sheetId="1" r:id="rId1"/>
    <sheet name="同类产品资料表" sheetId="2" r:id="rId2"/>
    <sheet name="产品定价与分析表" sheetId="3" r:id="rId3"/>
  </sheets>
  <definedNames>
    <definedName name="_xlnm._FilterDatabase" localSheetId="0" hidden="1">产品成本资料表!$A$2:$K$29</definedName>
    <definedName name="_xlnm._FilterDatabase" localSheetId="1" hidden="1">同类产品资料表!$A$2:$F$32</definedName>
  </definedNames>
  <calcPr calcId="144525"/>
</workbook>
</file>

<file path=xl/sharedStrings.xml><?xml version="1.0" encoding="utf-8"?>
<sst xmlns="http://schemas.openxmlformats.org/spreadsheetml/2006/main" count="245" uniqueCount="59">
  <si>
    <t>产品成本资料表</t>
  </si>
  <si>
    <t>序号</t>
  </si>
  <si>
    <t>产品名称</t>
  </si>
  <si>
    <t>型号</t>
  </si>
  <si>
    <t>规格</t>
  </si>
  <si>
    <t>生产数量</t>
  </si>
  <si>
    <t>原料成本</t>
  </si>
  <si>
    <t>物料成本</t>
  </si>
  <si>
    <t>人工成本</t>
  </si>
  <si>
    <t>制造费用</t>
  </si>
  <si>
    <t>制造成本</t>
  </si>
  <si>
    <t>毛利</t>
  </si>
  <si>
    <t>女士T恤</t>
  </si>
  <si>
    <t>B-0003\(一级)</t>
  </si>
  <si>
    <t>S</t>
  </si>
  <si>
    <t>女士连衣裙</t>
  </si>
  <si>
    <t>B-0001\(一级)</t>
  </si>
  <si>
    <t>M</t>
  </si>
  <si>
    <t>L</t>
  </si>
  <si>
    <t>女士短裙</t>
  </si>
  <si>
    <t>B-0002\(一级)</t>
  </si>
  <si>
    <t>同类产品状况统计表</t>
  </si>
  <si>
    <t>生产公司</t>
  </si>
  <si>
    <t>品质等级</t>
  </si>
  <si>
    <t>售价</t>
  </si>
  <si>
    <t>估计年销量</t>
  </si>
  <si>
    <t>阳光服装</t>
  </si>
  <si>
    <t>一级</t>
  </si>
  <si>
    <t>二级</t>
  </si>
  <si>
    <t>三级</t>
  </si>
  <si>
    <t>蓝天服装</t>
  </si>
  <si>
    <t>女士针织衫</t>
  </si>
  <si>
    <t>霓裳</t>
  </si>
  <si>
    <t>浪漫风情</t>
  </si>
  <si>
    <t>产品定价与分析表</t>
  </si>
  <si>
    <t>日期</t>
  </si>
  <si>
    <t>型号\等级</t>
  </si>
  <si>
    <t>目前销量</t>
  </si>
  <si>
    <t>成本分析</t>
  </si>
  <si>
    <t>成本项目</t>
  </si>
  <si>
    <t>成本占比</t>
  </si>
  <si>
    <t>毛    利</t>
  </si>
  <si>
    <t>合    计</t>
  </si>
  <si>
    <t>参考单价</t>
  </si>
  <si>
    <t>成本单价</t>
  </si>
  <si>
    <t>同类产品状况</t>
  </si>
  <si>
    <t>市场占有率</t>
  </si>
  <si>
    <t>备注</t>
  </si>
  <si>
    <t>定价分析</t>
  </si>
  <si>
    <t>定价</t>
  </si>
  <si>
    <t>估计市场占有率</t>
  </si>
  <si>
    <t>利润</t>
  </si>
  <si>
    <t>确认价格</t>
  </si>
  <si>
    <t>代理价</t>
  </si>
  <si>
    <t>零售价</t>
  </si>
  <si>
    <t>促销价</t>
  </si>
  <si>
    <t>分析人：</t>
  </si>
  <si>
    <t>审核人：</t>
  </si>
  <si>
    <t>审批人：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</si>
</sst>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177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8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11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7" borderId="12" applyNumberFormat="0" applyAlignment="0" applyProtection="0">
      <alignment vertical="center"/>
    </xf>
    <xf numFmtId="0" fontId="15" fillId="7" borderId="13" applyNumberFormat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11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B35" sqref="B35"/>
    </sheetView>
  </sheetViews>
  <sheetFormatPr defaultColWidth="9" defaultRowHeight="14"/>
  <cols>
    <col min="1" max="1" width="4.75454545454545" customWidth="1"/>
    <col min="2" max="2" width="12.8727272727273" customWidth="1"/>
    <col min="3" max="3" width="13.5" customWidth="1"/>
    <col min="4" max="4" width="8.62727272727273" customWidth="1"/>
    <col min="5" max="5" width="9.12727272727273" customWidth="1"/>
    <col min="6" max="6" width="14.1272727272727" customWidth="1"/>
    <col min="7" max="7" width="12.7545454545455" customWidth="1"/>
    <col min="8" max="8" width="14.1272727272727" customWidth="1"/>
    <col min="9" max="9" width="11.6272727272727" customWidth="1"/>
    <col min="10" max="10" width="11.2545454545455" customWidth="1"/>
    <col min="11" max="11" width="12.2545454545455" customWidth="1"/>
  </cols>
  <sheetData>
    <row r="1" ht="17.5" spans="1:1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>
      <c r="A2" s="32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6" t="s">
        <v>11</v>
      </c>
    </row>
    <row r="3" spans="1:11">
      <c r="A3" s="34">
        <v>1</v>
      </c>
      <c r="B3" s="12" t="s">
        <v>12</v>
      </c>
      <c r="C3" s="35" t="s">
        <v>13</v>
      </c>
      <c r="D3" s="35" t="s">
        <v>14</v>
      </c>
      <c r="E3" s="12">
        <v>10000</v>
      </c>
      <c r="F3" s="13">
        <v>100000</v>
      </c>
      <c r="G3" s="13">
        <v>120000</v>
      </c>
      <c r="H3" s="13">
        <v>36000</v>
      </c>
      <c r="I3" s="16">
        <v>15000</v>
      </c>
      <c r="J3" s="16">
        <v>12000</v>
      </c>
      <c r="K3" s="16">
        <v>150000</v>
      </c>
    </row>
    <row r="4" spans="1:11">
      <c r="A4" s="34">
        <v>2</v>
      </c>
      <c r="B4" s="12" t="s">
        <v>15</v>
      </c>
      <c r="C4" s="35" t="s">
        <v>16</v>
      </c>
      <c r="D4" s="12" t="s">
        <v>17</v>
      </c>
      <c r="E4" s="12">
        <v>40000</v>
      </c>
      <c r="F4" s="16">
        <v>450000</v>
      </c>
      <c r="G4" s="16">
        <v>129000</v>
      </c>
      <c r="H4" s="16">
        <v>130000</v>
      </c>
      <c r="I4" s="16">
        <v>68000</v>
      </c>
      <c r="J4" s="16">
        <v>52000</v>
      </c>
      <c r="K4" s="16">
        <v>460000</v>
      </c>
    </row>
    <row r="5" spans="1:11">
      <c r="A5" s="34">
        <v>3</v>
      </c>
      <c r="B5" s="12" t="s">
        <v>15</v>
      </c>
      <c r="C5" s="35" t="s">
        <v>16</v>
      </c>
      <c r="D5" s="12" t="s">
        <v>17</v>
      </c>
      <c r="E5" s="12">
        <v>70000</v>
      </c>
      <c r="F5" s="16">
        <v>600000</v>
      </c>
      <c r="G5" s="16">
        <v>236000</v>
      </c>
      <c r="H5" s="16">
        <v>225000</v>
      </c>
      <c r="I5" s="16">
        <v>120000</v>
      </c>
      <c r="J5" s="16">
        <v>88000</v>
      </c>
      <c r="K5" s="16">
        <v>900000</v>
      </c>
    </row>
    <row r="6" spans="1:11">
      <c r="A6" s="34">
        <v>4</v>
      </c>
      <c r="B6" s="12" t="s">
        <v>15</v>
      </c>
      <c r="C6" s="35" t="s">
        <v>16</v>
      </c>
      <c r="D6" s="12" t="s">
        <v>18</v>
      </c>
      <c r="E6" s="12">
        <v>20000</v>
      </c>
      <c r="F6" s="16">
        <v>290000</v>
      </c>
      <c r="G6" s="16">
        <v>690000</v>
      </c>
      <c r="H6" s="16">
        <v>70000</v>
      </c>
      <c r="I6" s="16">
        <v>36000</v>
      </c>
      <c r="J6" s="16">
        <v>26000</v>
      </c>
      <c r="K6" s="16">
        <v>220000</v>
      </c>
    </row>
    <row r="7" spans="1:11">
      <c r="A7" s="34">
        <v>5</v>
      </c>
      <c r="B7" s="12" t="s">
        <v>15</v>
      </c>
      <c r="C7" s="35" t="s">
        <v>16</v>
      </c>
      <c r="D7" s="12" t="s">
        <v>18</v>
      </c>
      <c r="E7" s="12">
        <v>40000</v>
      </c>
      <c r="F7" s="16">
        <v>460000</v>
      </c>
      <c r="G7" s="16">
        <v>130000</v>
      </c>
      <c r="H7" s="16">
        <v>130000</v>
      </c>
      <c r="I7" s="16">
        <v>68000</v>
      </c>
      <c r="J7" s="16">
        <v>52000</v>
      </c>
      <c r="K7" s="16">
        <v>460000</v>
      </c>
    </row>
    <row r="8" spans="1:11">
      <c r="A8" s="34">
        <v>6</v>
      </c>
      <c r="B8" s="12" t="s">
        <v>12</v>
      </c>
      <c r="C8" s="35" t="s">
        <v>13</v>
      </c>
      <c r="D8" s="35" t="s">
        <v>14</v>
      </c>
      <c r="E8" s="12">
        <v>20000</v>
      </c>
      <c r="F8" s="13">
        <v>190000</v>
      </c>
      <c r="G8" s="13">
        <v>235000</v>
      </c>
      <c r="H8" s="13">
        <v>72000</v>
      </c>
      <c r="I8" s="16">
        <v>29000</v>
      </c>
      <c r="J8" s="16">
        <v>24000</v>
      </c>
      <c r="K8" s="16">
        <v>310000</v>
      </c>
    </row>
    <row r="9" spans="1:11">
      <c r="A9" s="34">
        <v>7</v>
      </c>
      <c r="B9" s="12" t="s">
        <v>12</v>
      </c>
      <c r="C9" s="35" t="s">
        <v>13</v>
      </c>
      <c r="D9" s="35" t="s">
        <v>14</v>
      </c>
      <c r="E9" s="12">
        <v>50000</v>
      </c>
      <c r="F9" s="13">
        <v>400000</v>
      </c>
      <c r="G9" s="13">
        <v>385000</v>
      </c>
      <c r="H9" s="13">
        <v>150000</v>
      </c>
      <c r="I9" s="16">
        <v>62000</v>
      </c>
      <c r="J9" s="16">
        <v>48000</v>
      </c>
      <c r="K9" s="16">
        <v>650000</v>
      </c>
    </row>
    <row r="10" spans="1:11">
      <c r="A10" s="34">
        <v>8</v>
      </c>
      <c r="B10" s="12" t="s">
        <v>12</v>
      </c>
      <c r="C10" s="35" t="s">
        <v>13</v>
      </c>
      <c r="D10" s="12" t="s">
        <v>17</v>
      </c>
      <c r="E10" s="12">
        <v>10000</v>
      </c>
      <c r="F10" s="13">
        <v>120000</v>
      </c>
      <c r="G10" s="13">
        <v>135000</v>
      </c>
      <c r="H10" s="13">
        <v>36000</v>
      </c>
      <c r="I10" s="16">
        <v>15000</v>
      </c>
      <c r="J10" s="16">
        <v>13000</v>
      </c>
      <c r="K10" s="16">
        <v>150000</v>
      </c>
    </row>
    <row r="11" spans="1:11">
      <c r="A11" s="34">
        <v>9</v>
      </c>
      <c r="B11" s="12" t="s">
        <v>19</v>
      </c>
      <c r="C11" s="35" t="s">
        <v>20</v>
      </c>
      <c r="D11" s="35" t="s">
        <v>14</v>
      </c>
      <c r="E11" s="12">
        <v>20000</v>
      </c>
      <c r="F11" s="16">
        <v>190000</v>
      </c>
      <c r="G11" s="16">
        <v>380000</v>
      </c>
      <c r="H11" s="16">
        <v>70000</v>
      </c>
      <c r="I11" s="16">
        <v>36000</v>
      </c>
      <c r="J11" s="16">
        <v>26000</v>
      </c>
      <c r="K11" s="16">
        <v>220000</v>
      </c>
    </row>
    <row r="12" spans="1:11">
      <c r="A12" s="34">
        <v>10</v>
      </c>
      <c r="B12" s="12" t="s">
        <v>12</v>
      </c>
      <c r="C12" s="35" t="s">
        <v>13</v>
      </c>
      <c r="D12" s="12" t="s">
        <v>17</v>
      </c>
      <c r="E12" s="12">
        <v>20000</v>
      </c>
      <c r="F12" s="13">
        <v>210000</v>
      </c>
      <c r="G12" s="13">
        <v>200000</v>
      </c>
      <c r="H12" s="13">
        <v>72000</v>
      </c>
      <c r="I12" s="16">
        <v>29000</v>
      </c>
      <c r="J12" s="16">
        <v>25000</v>
      </c>
      <c r="K12" s="16">
        <v>310000</v>
      </c>
    </row>
    <row r="13" spans="1:11">
      <c r="A13" s="34">
        <v>11</v>
      </c>
      <c r="B13" s="12" t="s">
        <v>12</v>
      </c>
      <c r="C13" s="35" t="s">
        <v>13</v>
      </c>
      <c r="D13" s="12" t="s">
        <v>17</v>
      </c>
      <c r="E13" s="12">
        <v>50000</v>
      </c>
      <c r="F13" s="13">
        <v>480000</v>
      </c>
      <c r="G13" s="13">
        <v>510000</v>
      </c>
      <c r="H13" s="13">
        <v>150000</v>
      </c>
      <c r="I13" s="16">
        <v>62000</v>
      </c>
      <c r="J13" s="16">
        <v>49000</v>
      </c>
      <c r="K13" s="16">
        <v>650000</v>
      </c>
    </row>
    <row r="14" spans="1:11">
      <c r="A14" s="34">
        <v>12</v>
      </c>
      <c r="B14" s="12" t="s">
        <v>12</v>
      </c>
      <c r="C14" s="35" t="s">
        <v>13</v>
      </c>
      <c r="D14" s="12" t="s">
        <v>18</v>
      </c>
      <c r="E14" s="12">
        <v>10000</v>
      </c>
      <c r="F14" s="13">
        <v>120000</v>
      </c>
      <c r="G14" s="13">
        <v>130000</v>
      </c>
      <c r="H14" s="13">
        <v>36000</v>
      </c>
      <c r="I14" s="16">
        <v>16000</v>
      </c>
      <c r="J14" s="16">
        <v>13000</v>
      </c>
      <c r="K14" s="16">
        <v>150000</v>
      </c>
    </row>
    <row r="15" spans="1:11">
      <c r="A15" s="34">
        <v>13</v>
      </c>
      <c r="B15" s="12" t="s">
        <v>12</v>
      </c>
      <c r="C15" s="35" t="s">
        <v>13</v>
      </c>
      <c r="D15" s="12" t="s">
        <v>18</v>
      </c>
      <c r="E15" s="12">
        <v>20000</v>
      </c>
      <c r="F15" s="13">
        <v>220000</v>
      </c>
      <c r="G15" s="13">
        <v>240000</v>
      </c>
      <c r="H15" s="13">
        <v>72000</v>
      </c>
      <c r="I15" s="16">
        <v>30000</v>
      </c>
      <c r="J15" s="16">
        <v>25000</v>
      </c>
      <c r="K15" s="16">
        <v>310000</v>
      </c>
    </row>
    <row r="16" spans="1:11">
      <c r="A16" s="34">
        <v>14</v>
      </c>
      <c r="B16" s="12" t="s">
        <v>12</v>
      </c>
      <c r="C16" s="35" t="s">
        <v>13</v>
      </c>
      <c r="D16" s="12" t="s">
        <v>18</v>
      </c>
      <c r="E16" s="12">
        <v>50000</v>
      </c>
      <c r="F16" s="13">
        <v>500000</v>
      </c>
      <c r="G16" s="13">
        <v>510000</v>
      </c>
      <c r="H16" s="13">
        <v>150000</v>
      </c>
      <c r="I16" s="16">
        <v>63000</v>
      </c>
      <c r="J16" s="16">
        <v>49000</v>
      </c>
      <c r="K16" s="16">
        <v>650000</v>
      </c>
    </row>
    <row r="17" spans="1:11">
      <c r="A17" s="34">
        <v>15</v>
      </c>
      <c r="B17" s="12" t="s">
        <v>19</v>
      </c>
      <c r="C17" s="35" t="s">
        <v>20</v>
      </c>
      <c r="D17" s="12" t="s">
        <v>17</v>
      </c>
      <c r="E17" s="12">
        <v>60000</v>
      </c>
      <c r="F17" s="16">
        <v>580000</v>
      </c>
      <c r="G17" s="16">
        <v>1200000</v>
      </c>
      <c r="H17" s="16">
        <v>270000</v>
      </c>
      <c r="I17" s="16">
        <v>132000</v>
      </c>
      <c r="J17" s="16">
        <v>85000</v>
      </c>
      <c r="K17" s="16">
        <v>800000</v>
      </c>
    </row>
    <row r="18" spans="1:11">
      <c r="A18" s="34">
        <v>16</v>
      </c>
      <c r="B18" s="12" t="s">
        <v>19</v>
      </c>
      <c r="C18" s="35" t="s">
        <v>20</v>
      </c>
      <c r="D18" s="35" t="s">
        <v>14</v>
      </c>
      <c r="E18" s="12">
        <v>40000</v>
      </c>
      <c r="F18" s="16">
        <v>380000</v>
      </c>
      <c r="G18" s="16">
        <v>700000</v>
      </c>
      <c r="H18" s="16">
        <v>130000</v>
      </c>
      <c r="I18" s="16">
        <v>68000</v>
      </c>
      <c r="J18" s="16">
        <v>52000</v>
      </c>
      <c r="K18" s="16">
        <v>460000</v>
      </c>
    </row>
    <row r="19" spans="1:11">
      <c r="A19" s="34">
        <v>17</v>
      </c>
      <c r="B19" s="12" t="s">
        <v>19</v>
      </c>
      <c r="C19" s="35" t="s">
        <v>20</v>
      </c>
      <c r="D19" s="35" t="s">
        <v>14</v>
      </c>
      <c r="E19" s="12">
        <v>60000</v>
      </c>
      <c r="F19" s="16">
        <v>550000</v>
      </c>
      <c r="G19" s="16">
        <v>1350000</v>
      </c>
      <c r="H19" s="16">
        <v>200000</v>
      </c>
      <c r="I19" s="16">
        <v>130000</v>
      </c>
      <c r="J19" s="16">
        <v>85000</v>
      </c>
      <c r="K19" s="16">
        <v>800000</v>
      </c>
    </row>
    <row r="20" spans="1:11">
      <c r="A20" s="34">
        <v>18</v>
      </c>
      <c r="B20" s="12" t="s">
        <v>19</v>
      </c>
      <c r="C20" s="35" t="s">
        <v>20</v>
      </c>
      <c r="D20" s="12" t="s">
        <v>17</v>
      </c>
      <c r="E20" s="12">
        <v>20000</v>
      </c>
      <c r="F20" s="16">
        <v>200000</v>
      </c>
      <c r="G20" s="16">
        <v>420000</v>
      </c>
      <c r="H20" s="16">
        <v>75000</v>
      </c>
      <c r="I20" s="16">
        <v>36000</v>
      </c>
      <c r="J20" s="16">
        <v>26000</v>
      </c>
      <c r="K20" s="16">
        <v>220000</v>
      </c>
    </row>
    <row r="21" spans="1:11">
      <c r="A21" s="34">
        <v>19</v>
      </c>
      <c r="B21" s="12" t="s">
        <v>19</v>
      </c>
      <c r="C21" s="35" t="s">
        <v>20</v>
      </c>
      <c r="D21" s="12" t="s">
        <v>17</v>
      </c>
      <c r="E21" s="12">
        <v>40000</v>
      </c>
      <c r="F21" s="16">
        <v>390000</v>
      </c>
      <c r="G21" s="16">
        <v>800000</v>
      </c>
      <c r="H21" s="16">
        <v>140000</v>
      </c>
      <c r="I21" s="16">
        <v>68000</v>
      </c>
      <c r="J21" s="16">
        <v>52000</v>
      </c>
      <c r="K21" s="16">
        <v>460000</v>
      </c>
    </row>
    <row r="22" spans="1:11">
      <c r="A22" s="34">
        <v>20</v>
      </c>
      <c r="B22" s="12" t="s">
        <v>19</v>
      </c>
      <c r="C22" s="35" t="s">
        <v>20</v>
      </c>
      <c r="D22" s="12" t="s">
        <v>18</v>
      </c>
      <c r="E22" s="12">
        <v>20000</v>
      </c>
      <c r="F22" s="16">
        <v>210000</v>
      </c>
      <c r="G22" s="16">
        <v>450000</v>
      </c>
      <c r="H22" s="16">
        <v>75000</v>
      </c>
      <c r="I22" s="16">
        <v>38000</v>
      </c>
      <c r="J22" s="16">
        <v>26000</v>
      </c>
      <c r="K22" s="16">
        <v>220000</v>
      </c>
    </row>
    <row r="23" spans="1:11">
      <c r="A23" s="34">
        <v>21</v>
      </c>
      <c r="B23" s="12" t="s">
        <v>19</v>
      </c>
      <c r="C23" s="35" t="s">
        <v>20</v>
      </c>
      <c r="D23" s="12" t="s">
        <v>18</v>
      </c>
      <c r="E23" s="12">
        <v>40000</v>
      </c>
      <c r="F23" s="16">
        <v>400000</v>
      </c>
      <c r="G23" s="16">
        <v>900000</v>
      </c>
      <c r="H23" s="16">
        <v>150000</v>
      </c>
      <c r="I23" s="16">
        <v>70000</v>
      </c>
      <c r="J23" s="16">
        <v>52000</v>
      </c>
      <c r="K23" s="16">
        <v>460000</v>
      </c>
    </row>
    <row r="24" spans="1:11">
      <c r="A24" s="34">
        <v>22</v>
      </c>
      <c r="B24" s="12" t="s">
        <v>19</v>
      </c>
      <c r="C24" s="35" t="s">
        <v>20</v>
      </c>
      <c r="D24" s="12" t="s">
        <v>18</v>
      </c>
      <c r="E24" s="12">
        <v>60000</v>
      </c>
      <c r="F24" s="16">
        <v>580000</v>
      </c>
      <c r="G24" s="16">
        <v>125000</v>
      </c>
      <c r="H24" s="16">
        <v>280000</v>
      </c>
      <c r="I24" s="16">
        <v>135000</v>
      </c>
      <c r="J24" s="16">
        <v>85000</v>
      </c>
      <c r="K24" s="16">
        <v>800000</v>
      </c>
    </row>
    <row r="25" spans="1:11">
      <c r="A25" s="34">
        <v>23</v>
      </c>
      <c r="B25" s="12" t="s">
        <v>15</v>
      </c>
      <c r="C25" s="35" t="s">
        <v>16</v>
      </c>
      <c r="D25" s="35" t="s">
        <v>14</v>
      </c>
      <c r="E25" s="12">
        <v>20000</v>
      </c>
      <c r="F25" s="16">
        <v>270000</v>
      </c>
      <c r="G25" s="16">
        <v>650000</v>
      </c>
      <c r="H25" s="16">
        <v>70000</v>
      </c>
      <c r="I25" s="16">
        <v>36000</v>
      </c>
      <c r="J25" s="16">
        <v>26000</v>
      </c>
      <c r="K25" s="16">
        <v>220000</v>
      </c>
    </row>
    <row r="26" spans="1:11">
      <c r="A26" s="34">
        <v>24</v>
      </c>
      <c r="B26" s="12" t="s">
        <v>15</v>
      </c>
      <c r="C26" s="35" t="s">
        <v>16</v>
      </c>
      <c r="D26" s="35" t="s">
        <v>14</v>
      </c>
      <c r="E26" s="12">
        <v>40000</v>
      </c>
      <c r="F26" s="16">
        <v>440000</v>
      </c>
      <c r="G26" s="16">
        <v>128000</v>
      </c>
      <c r="H26" s="16">
        <v>130000</v>
      </c>
      <c r="I26" s="16">
        <v>68000</v>
      </c>
      <c r="J26" s="16">
        <v>52000</v>
      </c>
      <c r="K26" s="16">
        <v>460000</v>
      </c>
    </row>
    <row r="27" spans="1:11">
      <c r="A27" s="34">
        <v>25</v>
      </c>
      <c r="B27" s="12" t="s">
        <v>15</v>
      </c>
      <c r="C27" s="35" t="s">
        <v>16</v>
      </c>
      <c r="D27" s="35" t="s">
        <v>14</v>
      </c>
      <c r="E27" s="12">
        <v>70000</v>
      </c>
      <c r="F27" s="16">
        <v>590000</v>
      </c>
      <c r="G27" s="16">
        <v>2350000</v>
      </c>
      <c r="H27" s="16">
        <v>225000</v>
      </c>
      <c r="I27" s="16">
        <v>120000</v>
      </c>
      <c r="J27" s="16">
        <v>88000</v>
      </c>
      <c r="K27" s="16">
        <v>900000</v>
      </c>
    </row>
    <row r="28" spans="1:11">
      <c r="A28" s="34">
        <v>26</v>
      </c>
      <c r="B28" s="12" t="s">
        <v>15</v>
      </c>
      <c r="C28" s="35" t="s">
        <v>16</v>
      </c>
      <c r="D28" s="12" t="s">
        <v>17</v>
      </c>
      <c r="E28" s="12">
        <v>20000</v>
      </c>
      <c r="F28" s="16">
        <v>280000</v>
      </c>
      <c r="G28" s="16">
        <v>68000</v>
      </c>
      <c r="H28" s="16">
        <v>70000</v>
      </c>
      <c r="I28" s="16">
        <v>36000</v>
      </c>
      <c r="J28" s="16">
        <v>26000</v>
      </c>
      <c r="K28" s="16">
        <v>220000</v>
      </c>
    </row>
    <row r="29" spans="1:11">
      <c r="A29" s="34">
        <v>27</v>
      </c>
      <c r="B29" s="12" t="s">
        <v>15</v>
      </c>
      <c r="C29" s="35" t="s">
        <v>16</v>
      </c>
      <c r="D29" s="12" t="s">
        <v>18</v>
      </c>
      <c r="E29" s="12">
        <v>70000</v>
      </c>
      <c r="F29" s="16">
        <v>610000</v>
      </c>
      <c r="G29" s="16">
        <v>238000</v>
      </c>
      <c r="H29" s="16">
        <v>225000</v>
      </c>
      <c r="I29" s="16">
        <v>120000</v>
      </c>
      <c r="J29" s="16">
        <v>88000</v>
      </c>
      <c r="K29" s="16">
        <v>900000</v>
      </c>
    </row>
  </sheetData>
  <autoFilter ref="A2:K29">
    <extLst/>
  </autoFilter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C36" sqref="C36"/>
    </sheetView>
  </sheetViews>
  <sheetFormatPr defaultColWidth="9" defaultRowHeight="14" outlineLevelCol="7"/>
  <cols>
    <col min="1" max="1" width="5.75454545454545" customWidth="1"/>
    <col min="2" max="2" width="12.7545454545455" customWidth="1"/>
    <col min="3" max="3" width="12.1272727272727" customWidth="1"/>
    <col min="4" max="4" width="10.6272727272727" customWidth="1"/>
    <col min="5" max="5" width="5.75454545454545" customWidth="1"/>
    <col min="6" max="6" width="15.8727272727273" customWidth="1"/>
    <col min="7" max="7" width="14" customWidth="1"/>
    <col min="8" max="8" width="10.5" customWidth="1"/>
  </cols>
  <sheetData>
    <row r="1" ht="17.5" spans="1:8">
      <c r="A1" s="1" t="s">
        <v>21</v>
      </c>
      <c r="B1" s="1"/>
      <c r="C1" s="1"/>
      <c r="D1" s="1"/>
      <c r="E1" s="1"/>
      <c r="F1" s="1"/>
      <c r="G1" s="27"/>
      <c r="H1" s="27"/>
    </row>
    <row r="2" spans="1:7">
      <c r="A2" s="28" t="s">
        <v>1</v>
      </c>
      <c r="B2" s="28" t="s">
        <v>22</v>
      </c>
      <c r="C2" s="28" t="s">
        <v>2</v>
      </c>
      <c r="D2" s="28" t="s">
        <v>23</v>
      </c>
      <c r="E2" s="28" t="s">
        <v>24</v>
      </c>
      <c r="F2" s="28" t="s">
        <v>25</v>
      </c>
      <c r="G2" s="29"/>
    </row>
    <row r="3" ht="16.5" customHeight="1" spans="1:7">
      <c r="A3" s="30">
        <v>1</v>
      </c>
      <c r="B3" s="12" t="s">
        <v>26</v>
      </c>
      <c r="C3" s="12" t="s">
        <v>15</v>
      </c>
      <c r="D3" s="12" t="s">
        <v>27</v>
      </c>
      <c r="E3" s="12">
        <v>42</v>
      </c>
      <c r="F3" s="12">
        <v>60000</v>
      </c>
      <c r="G3" s="1"/>
    </row>
    <row r="4" spans="1:7">
      <c r="A4" s="30">
        <v>2</v>
      </c>
      <c r="B4" s="12" t="s">
        <v>26</v>
      </c>
      <c r="C4" s="12" t="s">
        <v>15</v>
      </c>
      <c r="D4" s="12" t="s">
        <v>28</v>
      </c>
      <c r="E4" s="12">
        <v>40</v>
      </c>
      <c r="F4" s="12">
        <v>70000</v>
      </c>
      <c r="G4" s="3"/>
    </row>
    <row r="5" spans="1:6">
      <c r="A5" s="30">
        <v>3</v>
      </c>
      <c r="B5" s="12" t="s">
        <v>26</v>
      </c>
      <c r="C5" s="12" t="s">
        <v>19</v>
      </c>
      <c r="D5" s="22" t="s">
        <v>27</v>
      </c>
      <c r="E5" s="22">
        <v>38</v>
      </c>
      <c r="F5" s="22">
        <v>65000</v>
      </c>
    </row>
    <row r="6" spans="1:6">
      <c r="A6" s="30">
        <v>4</v>
      </c>
      <c r="B6" s="12" t="s">
        <v>26</v>
      </c>
      <c r="C6" s="12" t="s">
        <v>19</v>
      </c>
      <c r="D6" s="22" t="s">
        <v>28</v>
      </c>
      <c r="E6" s="22">
        <v>36</v>
      </c>
      <c r="F6" s="22">
        <v>75000</v>
      </c>
    </row>
    <row r="7" spans="1:6">
      <c r="A7" s="30">
        <v>5</v>
      </c>
      <c r="B7" s="12" t="s">
        <v>26</v>
      </c>
      <c r="C7" s="12" t="s">
        <v>12</v>
      </c>
      <c r="D7" s="22" t="s">
        <v>27</v>
      </c>
      <c r="E7" s="22">
        <v>48</v>
      </c>
      <c r="F7" s="22">
        <v>75000</v>
      </c>
    </row>
    <row r="8" spans="1:6">
      <c r="A8" s="30">
        <v>6</v>
      </c>
      <c r="B8" s="12" t="s">
        <v>26</v>
      </c>
      <c r="C8" s="12" t="s">
        <v>12</v>
      </c>
      <c r="D8" s="22" t="s">
        <v>28</v>
      </c>
      <c r="E8" s="22">
        <v>45</v>
      </c>
      <c r="F8" s="22">
        <v>70000</v>
      </c>
    </row>
    <row r="9" spans="1:6">
      <c r="A9" s="30">
        <v>7</v>
      </c>
      <c r="B9" s="12" t="s">
        <v>26</v>
      </c>
      <c r="C9" s="12" t="s">
        <v>12</v>
      </c>
      <c r="D9" s="22" t="s">
        <v>29</v>
      </c>
      <c r="E9" s="22">
        <v>42</v>
      </c>
      <c r="F9" s="22">
        <v>60000</v>
      </c>
    </row>
    <row r="10" spans="1:6">
      <c r="A10" s="30">
        <v>8</v>
      </c>
      <c r="B10" s="22" t="s">
        <v>30</v>
      </c>
      <c r="C10" s="12" t="s">
        <v>31</v>
      </c>
      <c r="D10" s="22" t="s">
        <v>27</v>
      </c>
      <c r="E10" s="22">
        <v>38</v>
      </c>
      <c r="F10" s="22">
        <v>60000</v>
      </c>
    </row>
    <row r="11" spans="1:6">
      <c r="A11" s="30">
        <v>9</v>
      </c>
      <c r="B11" s="22" t="s">
        <v>30</v>
      </c>
      <c r="C11" s="12" t="s">
        <v>31</v>
      </c>
      <c r="D11" s="22" t="s">
        <v>28</v>
      </c>
      <c r="E11" s="22">
        <v>35</v>
      </c>
      <c r="F11" s="22">
        <v>70000</v>
      </c>
    </row>
    <row r="12" spans="1:6">
      <c r="A12" s="30">
        <v>10</v>
      </c>
      <c r="B12" s="22" t="s">
        <v>30</v>
      </c>
      <c r="C12" s="12" t="s">
        <v>15</v>
      </c>
      <c r="D12" s="22" t="s">
        <v>27</v>
      </c>
      <c r="E12" s="22">
        <v>44</v>
      </c>
      <c r="F12" s="22">
        <v>75000</v>
      </c>
    </row>
    <row r="13" spans="1:6">
      <c r="A13" s="30">
        <v>11</v>
      </c>
      <c r="B13" s="22" t="s">
        <v>30</v>
      </c>
      <c r="C13" s="12" t="s">
        <v>15</v>
      </c>
      <c r="D13" s="22" t="s">
        <v>28</v>
      </c>
      <c r="E13" s="22">
        <v>42</v>
      </c>
      <c r="F13" s="22">
        <v>70000</v>
      </c>
    </row>
    <row r="14" spans="1:6">
      <c r="A14" s="30">
        <v>12</v>
      </c>
      <c r="B14" s="22" t="s">
        <v>30</v>
      </c>
      <c r="C14" s="12" t="s">
        <v>19</v>
      </c>
      <c r="D14" s="22" t="s">
        <v>27</v>
      </c>
      <c r="E14" s="22">
        <v>40</v>
      </c>
      <c r="F14" s="22">
        <v>65000</v>
      </c>
    </row>
    <row r="15" spans="1:6">
      <c r="A15" s="30">
        <v>13</v>
      </c>
      <c r="B15" s="22" t="s">
        <v>30</v>
      </c>
      <c r="C15" s="12" t="s">
        <v>19</v>
      </c>
      <c r="D15" s="22" t="s">
        <v>28</v>
      </c>
      <c r="E15" s="22">
        <v>38</v>
      </c>
      <c r="F15" s="22">
        <v>80000</v>
      </c>
    </row>
    <row r="16" spans="1:6">
      <c r="A16" s="30">
        <v>14</v>
      </c>
      <c r="B16" s="22" t="s">
        <v>30</v>
      </c>
      <c r="C16" s="12" t="s">
        <v>12</v>
      </c>
      <c r="D16" s="22" t="s">
        <v>27</v>
      </c>
      <c r="E16" s="22">
        <v>45</v>
      </c>
      <c r="F16" s="22">
        <v>75000</v>
      </c>
    </row>
    <row r="17" spans="1:6">
      <c r="A17" s="30">
        <v>15</v>
      </c>
      <c r="B17" s="22" t="s">
        <v>32</v>
      </c>
      <c r="C17" s="12" t="s">
        <v>12</v>
      </c>
      <c r="D17" s="22" t="s">
        <v>27</v>
      </c>
      <c r="E17" s="22">
        <v>46</v>
      </c>
      <c r="F17" s="22">
        <v>70000</v>
      </c>
    </row>
    <row r="18" spans="1:6">
      <c r="A18" s="30">
        <v>16</v>
      </c>
      <c r="B18" s="22" t="s">
        <v>32</v>
      </c>
      <c r="C18" s="12" t="s">
        <v>31</v>
      </c>
      <c r="D18" s="22" t="s">
        <v>27</v>
      </c>
      <c r="E18" s="22">
        <v>40</v>
      </c>
      <c r="F18" s="22">
        <v>60000</v>
      </c>
    </row>
    <row r="19" spans="1:6">
      <c r="A19" s="30">
        <v>17</v>
      </c>
      <c r="B19" s="22" t="s">
        <v>32</v>
      </c>
      <c r="C19" s="12" t="s">
        <v>31</v>
      </c>
      <c r="D19" s="22" t="s">
        <v>28</v>
      </c>
      <c r="E19" s="22">
        <v>38</v>
      </c>
      <c r="F19" s="22">
        <v>60000</v>
      </c>
    </row>
    <row r="20" spans="1:6">
      <c r="A20" s="30">
        <v>18</v>
      </c>
      <c r="B20" s="22" t="s">
        <v>32</v>
      </c>
      <c r="C20" s="12" t="s">
        <v>15</v>
      </c>
      <c r="D20" s="22" t="s">
        <v>27</v>
      </c>
      <c r="E20" s="22">
        <v>46</v>
      </c>
      <c r="F20" s="22">
        <v>70000</v>
      </c>
    </row>
    <row r="21" spans="1:6">
      <c r="A21" s="30">
        <v>19</v>
      </c>
      <c r="B21" s="22" t="s">
        <v>32</v>
      </c>
      <c r="C21" s="12" t="s">
        <v>15</v>
      </c>
      <c r="D21" s="22" t="s">
        <v>28</v>
      </c>
      <c r="E21" s="22">
        <v>42</v>
      </c>
      <c r="F21" s="22">
        <v>75000</v>
      </c>
    </row>
    <row r="22" spans="1:6">
      <c r="A22" s="30">
        <v>20</v>
      </c>
      <c r="B22" s="22" t="s">
        <v>32</v>
      </c>
      <c r="C22" s="12" t="s">
        <v>19</v>
      </c>
      <c r="D22" s="22" t="s">
        <v>27</v>
      </c>
      <c r="E22" s="22">
        <v>45</v>
      </c>
      <c r="F22" s="22">
        <v>70000</v>
      </c>
    </row>
    <row r="23" spans="1:6">
      <c r="A23" s="30">
        <v>21</v>
      </c>
      <c r="B23" s="22" t="s">
        <v>32</v>
      </c>
      <c r="C23" s="12" t="s">
        <v>19</v>
      </c>
      <c r="D23" s="22" t="s">
        <v>28</v>
      </c>
      <c r="E23" s="22">
        <v>42</v>
      </c>
      <c r="F23" s="22">
        <v>65000</v>
      </c>
    </row>
    <row r="24" spans="1:6">
      <c r="A24" s="30">
        <v>22</v>
      </c>
      <c r="B24" s="22" t="s">
        <v>32</v>
      </c>
      <c r="C24" s="12" t="s">
        <v>12</v>
      </c>
      <c r="D24" s="22" t="s">
        <v>28</v>
      </c>
      <c r="E24" s="22">
        <v>46</v>
      </c>
      <c r="F24" s="22">
        <v>80000</v>
      </c>
    </row>
    <row r="25" spans="1:6">
      <c r="A25" s="30">
        <v>23</v>
      </c>
      <c r="B25" s="12" t="s">
        <v>33</v>
      </c>
      <c r="C25" s="12" t="s">
        <v>31</v>
      </c>
      <c r="D25" s="22" t="s">
        <v>27</v>
      </c>
      <c r="E25" s="22">
        <v>42</v>
      </c>
      <c r="F25" s="22">
        <v>75000</v>
      </c>
    </row>
    <row r="26" spans="1:6">
      <c r="A26" s="30">
        <v>24</v>
      </c>
      <c r="B26" s="12" t="s">
        <v>33</v>
      </c>
      <c r="C26" s="12" t="s">
        <v>31</v>
      </c>
      <c r="D26" s="22" t="s">
        <v>28</v>
      </c>
      <c r="E26" s="22">
        <v>40</v>
      </c>
      <c r="F26" s="22">
        <v>70000</v>
      </c>
    </row>
    <row r="27" spans="1:6">
      <c r="A27" s="30">
        <v>25</v>
      </c>
      <c r="B27" s="12" t="s">
        <v>33</v>
      </c>
      <c r="C27" s="12" t="s">
        <v>15</v>
      </c>
      <c r="D27" s="22" t="s">
        <v>27</v>
      </c>
      <c r="E27" s="22">
        <v>45</v>
      </c>
      <c r="F27" s="22">
        <v>90000</v>
      </c>
    </row>
    <row r="28" spans="1:6">
      <c r="A28" s="30">
        <v>26</v>
      </c>
      <c r="B28" s="12" t="s">
        <v>33</v>
      </c>
      <c r="C28" s="12" t="s">
        <v>15</v>
      </c>
      <c r="D28" s="22" t="s">
        <v>28</v>
      </c>
      <c r="E28" s="22">
        <v>42</v>
      </c>
      <c r="F28" s="22">
        <v>60000</v>
      </c>
    </row>
    <row r="29" spans="1:6">
      <c r="A29" s="30">
        <v>27</v>
      </c>
      <c r="B29" s="12" t="s">
        <v>33</v>
      </c>
      <c r="C29" s="12" t="s">
        <v>19</v>
      </c>
      <c r="D29" s="22" t="s">
        <v>27</v>
      </c>
      <c r="E29" s="22">
        <v>40</v>
      </c>
      <c r="F29" s="22">
        <v>70000</v>
      </c>
    </row>
    <row r="30" spans="1:6">
      <c r="A30" s="30">
        <v>28</v>
      </c>
      <c r="B30" s="12" t="s">
        <v>33</v>
      </c>
      <c r="C30" s="12" t="s">
        <v>19</v>
      </c>
      <c r="D30" s="22" t="s">
        <v>28</v>
      </c>
      <c r="E30" s="22">
        <v>38</v>
      </c>
      <c r="F30" s="22">
        <v>75000</v>
      </c>
    </row>
    <row r="31" spans="1:6">
      <c r="A31" s="30">
        <v>29</v>
      </c>
      <c r="B31" s="12" t="s">
        <v>33</v>
      </c>
      <c r="C31" s="12" t="s">
        <v>15</v>
      </c>
      <c r="D31" s="22" t="s">
        <v>29</v>
      </c>
      <c r="E31" s="22">
        <v>38</v>
      </c>
      <c r="F31" s="22">
        <v>70000</v>
      </c>
    </row>
    <row r="32" spans="1:6">
      <c r="A32" s="30">
        <v>30</v>
      </c>
      <c r="B32" s="12" t="s">
        <v>33</v>
      </c>
      <c r="C32" s="12" t="s">
        <v>15</v>
      </c>
      <c r="D32" s="22" t="s">
        <v>28</v>
      </c>
      <c r="E32" s="22">
        <v>42</v>
      </c>
      <c r="F32" s="22">
        <v>80000</v>
      </c>
    </row>
  </sheetData>
  <autoFilter ref="A2:F32">
    <extLst/>
  </autoFilter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K15" sqref="K15"/>
    </sheetView>
  </sheetViews>
  <sheetFormatPr defaultColWidth="9" defaultRowHeight="14" outlineLevelCol="7"/>
  <cols>
    <col min="3" max="3" width="14" customWidth="1"/>
    <col min="4" max="4" width="12.7545454545455" customWidth="1"/>
    <col min="5" max="5" width="15" customWidth="1"/>
    <col min="6" max="6" width="10.2545454545455" customWidth="1"/>
    <col min="7" max="7" width="14" customWidth="1"/>
    <col min="8" max="8" width="9.62727272727273" customWidth="1"/>
    <col min="9" max="9" width="9.75454545454545" customWidth="1"/>
    <col min="11" max="11" width="8.87272727272727" customWidth="1"/>
  </cols>
  <sheetData>
    <row r="1" ht="17.5" spans="1:8">
      <c r="A1" s="1" t="s">
        <v>34</v>
      </c>
      <c r="B1" s="1"/>
      <c r="C1" s="1"/>
      <c r="D1" s="1"/>
      <c r="E1" s="1"/>
      <c r="F1" s="1"/>
      <c r="G1" s="1"/>
      <c r="H1" s="1"/>
    </row>
    <row r="2" spans="1:8">
      <c r="A2" s="2"/>
      <c r="B2" s="2"/>
      <c r="C2" s="2"/>
      <c r="D2" s="2"/>
      <c r="E2" s="2"/>
      <c r="F2" s="2" t="s">
        <v>35</v>
      </c>
      <c r="G2" s="3"/>
      <c r="H2" s="2"/>
    </row>
    <row r="3" spans="1:8">
      <c r="A3" s="4" t="s">
        <v>2</v>
      </c>
      <c r="B3" s="5" t="s">
        <v>12</v>
      </c>
      <c r="C3" s="6"/>
      <c r="D3" s="7"/>
      <c r="E3" s="4" t="s">
        <v>36</v>
      </c>
      <c r="F3" s="8" t="s">
        <v>16</v>
      </c>
      <c r="G3" s="9"/>
      <c r="H3" s="10"/>
    </row>
    <row r="4" spans="1:8">
      <c r="A4" s="4" t="s">
        <v>37</v>
      </c>
      <c r="B4" s="5">
        <v>80000</v>
      </c>
      <c r="C4" s="6"/>
      <c r="D4" s="7"/>
      <c r="E4" s="4" t="s">
        <v>4</v>
      </c>
      <c r="F4" s="8" t="s">
        <v>17</v>
      </c>
      <c r="G4" s="9"/>
      <c r="H4" s="10"/>
    </row>
    <row r="5" spans="1:8">
      <c r="A5" s="11" t="s">
        <v>38</v>
      </c>
      <c r="B5" s="4" t="s">
        <v>39</v>
      </c>
      <c r="C5" s="4" t="s">
        <v>5</v>
      </c>
      <c r="D5" s="4" t="s">
        <v>40</v>
      </c>
      <c r="E5" s="4" t="s">
        <v>5</v>
      </c>
      <c r="F5" s="4" t="s">
        <v>40</v>
      </c>
      <c r="G5" s="4" t="s">
        <v>5</v>
      </c>
      <c r="H5" s="4" t="s">
        <v>40</v>
      </c>
    </row>
    <row r="6" spans="1:8">
      <c r="A6" s="11"/>
      <c r="B6" s="12"/>
      <c r="C6" s="12">
        <v>10000</v>
      </c>
      <c r="D6" s="12"/>
      <c r="E6" s="12">
        <v>20000</v>
      </c>
      <c r="F6" s="12"/>
      <c r="G6" s="12">
        <v>50000</v>
      </c>
      <c r="H6" s="12"/>
    </row>
    <row r="7" spans="1:8">
      <c r="A7" s="11"/>
      <c r="B7" s="12" t="s">
        <v>6</v>
      </c>
      <c r="C7" s="13">
        <v>120000</v>
      </c>
      <c r="D7" s="14">
        <f>C7/SUM($C$7:$C$12)</f>
        <v>0.255863539445629</v>
      </c>
      <c r="E7" s="13">
        <v>210000</v>
      </c>
      <c r="F7" s="15">
        <f>E7/SUM($E$7:$E$12)</f>
        <v>0.24822695035461</v>
      </c>
      <c r="G7" s="13">
        <v>480000</v>
      </c>
      <c r="H7" s="15">
        <f>G7/SUM($G$7:$G$12)</f>
        <v>0.252498684902683</v>
      </c>
    </row>
    <row r="8" spans="1:8">
      <c r="A8" s="11"/>
      <c r="B8" s="12" t="s">
        <v>7</v>
      </c>
      <c r="C8" s="13">
        <v>135000</v>
      </c>
      <c r="D8" s="14">
        <f t="shared" ref="D8:D12" si="0">C8/SUM($C$7:$C$12)</f>
        <v>0.287846481876333</v>
      </c>
      <c r="E8" s="13">
        <v>200000</v>
      </c>
      <c r="F8" s="15">
        <f t="shared" ref="F8:F12" si="1">E8/SUM($E$7:$E$12)</f>
        <v>0.236406619385343</v>
      </c>
      <c r="G8" s="13">
        <v>510000</v>
      </c>
      <c r="H8" s="15">
        <f t="shared" ref="H8:H12" si="2">G8/SUM($G$7:$G$12)</f>
        <v>0.2682798527091</v>
      </c>
    </row>
    <row r="9" spans="1:8">
      <c r="A9" s="11"/>
      <c r="B9" s="12" t="s">
        <v>8</v>
      </c>
      <c r="C9" s="13">
        <v>36000</v>
      </c>
      <c r="D9" s="14">
        <f t="shared" si="0"/>
        <v>0.0767590618336887</v>
      </c>
      <c r="E9" s="13">
        <v>72000</v>
      </c>
      <c r="F9" s="15">
        <f t="shared" si="1"/>
        <v>0.0851063829787234</v>
      </c>
      <c r="G9" s="13">
        <v>150000</v>
      </c>
      <c r="H9" s="15">
        <f t="shared" si="2"/>
        <v>0.0789058390320884</v>
      </c>
    </row>
    <row r="10" spans="1:8">
      <c r="A10" s="11"/>
      <c r="B10" s="12" t="s">
        <v>9</v>
      </c>
      <c r="C10" s="16">
        <v>15000</v>
      </c>
      <c r="D10" s="14">
        <f t="shared" si="0"/>
        <v>0.0319829424307036</v>
      </c>
      <c r="E10" s="16">
        <v>29000</v>
      </c>
      <c r="F10" s="15">
        <f t="shared" si="1"/>
        <v>0.0342789598108747</v>
      </c>
      <c r="G10" s="16">
        <v>62000</v>
      </c>
      <c r="H10" s="15">
        <f t="shared" si="2"/>
        <v>0.0326144134665965</v>
      </c>
    </row>
    <row r="11" spans="1:8">
      <c r="A11" s="11"/>
      <c r="B11" s="12" t="s">
        <v>10</v>
      </c>
      <c r="C11" s="16">
        <v>13000</v>
      </c>
      <c r="D11" s="14">
        <f t="shared" si="0"/>
        <v>0.0277185501066098</v>
      </c>
      <c r="E11" s="16">
        <v>25000</v>
      </c>
      <c r="F11" s="15">
        <f t="shared" si="1"/>
        <v>0.0295508274231678</v>
      </c>
      <c r="G11" s="16">
        <v>49000</v>
      </c>
      <c r="H11" s="15">
        <f t="shared" si="2"/>
        <v>0.0257759074171489</v>
      </c>
    </row>
    <row r="12" spans="1:8">
      <c r="A12" s="11"/>
      <c r="B12" s="12" t="s">
        <v>41</v>
      </c>
      <c r="C12" s="16">
        <v>150000</v>
      </c>
      <c r="D12" s="14">
        <f t="shared" si="0"/>
        <v>0.319829424307036</v>
      </c>
      <c r="E12" s="16">
        <v>310000</v>
      </c>
      <c r="F12" s="15">
        <f t="shared" si="1"/>
        <v>0.366430260047281</v>
      </c>
      <c r="G12" s="16">
        <v>650000</v>
      </c>
      <c r="H12" s="15">
        <f t="shared" si="2"/>
        <v>0.341925302472383</v>
      </c>
    </row>
    <row r="13" spans="1:8">
      <c r="A13" s="11"/>
      <c r="B13" s="12" t="s">
        <v>42</v>
      </c>
      <c r="C13" s="16">
        <f t="shared" ref="C13:H13" si="3">SUM(C7:C12)</f>
        <v>469000</v>
      </c>
      <c r="D13" s="17">
        <f t="shared" si="3"/>
        <v>1</v>
      </c>
      <c r="E13" s="16">
        <f t="shared" si="3"/>
        <v>846000</v>
      </c>
      <c r="F13" s="17">
        <f t="shared" si="3"/>
        <v>1</v>
      </c>
      <c r="G13" s="16">
        <f t="shared" si="3"/>
        <v>1901000</v>
      </c>
      <c r="H13" s="15">
        <f t="shared" si="3"/>
        <v>1</v>
      </c>
    </row>
    <row r="14" spans="1:8">
      <c r="A14" s="18" t="s">
        <v>43</v>
      </c>
      <c r="B14" s="18" t="s">
        <v>44</v>
      </c>
      <c r="C14" s="19">
        <f>C13/C6</f>
        <v>46.9</v>
      </c>
      <c r="D14" s="19"/>
      <c r="E14" s="19">
        <f>E13/E6</f>
        <v>42.3</v>
      </c>
      <c r="F14" s="19"/>
      <c r="G14" s="19">
        <f>G13/G6</f>
        <v>38.02</v>
      </c>
      <c r="H14" s="19"/>
    </row>
    <row r="15" ht="17.25" customHeight="1" spans="1:8">
      <c r="A15" s="20" t="s">
        <v>45</v>
      </c>
      <c r="B15" s="4" t="s">
        <v>22</v>
      </c>
      <c r="C15" s="4" t="s">
        <v>2</v>
      </c>
      <c r="D15" s="4" t="s">
        <v>23</v>
      </c>
      <c r="E15" s="4" t="s">
        <v>24</v>
      </c>
      <c r="F15" s="4" t="s">
        <v>25</v>
      </c>
      <c r="G15" s="4" t="s">
        <v>46</v>
      </c>
      <c r="H15" s="4" t="s">
        <v>47</v>
      </c>
    </row>
    <row r="16" ht="17.25" customHeight="1" spans="1:8">
      <c r="A16" s="21"/>
      <c r="B16" s="12" t="s">
        <v>26</v>
      </c>
      <c r="C16" s="12" t="s">
        <v>12</v>
      </c>
      <c r="D16" s="22" t="s">
        <v>27</v>
      </c>
      <c r="E16" s="22">
        <v>48</v>
      </c>
      <c r="F16" s="22">
        <v>75000</v>
      </c>
      <c r="G16" s="17">
        <f>F16/SUM($F$16:$F$19)</f>
        <v>0.340909090909091</v>
      </c>
      <c r="H16" s="16"/>
    </row>
    <row r="17" ht="17.25" customHeight="1" spans="1:8">
      <c r="A17" s="21"/>
      <c r="B17" s="22" t="s">
        <v>30</v>
      </c>
      <c r="C17" s="12" t="s">
        <v>12</v>
      </c>
      <c r="D17" s="22" t="s">
        <v>27</v>
      </c>
      <c r="E17" s="22">
        <v>45</v>
      </c>
      <c r="F17" s="22">
        <v>75000</v>
      </c>
      <c r="G17" s="17">
        <f t="shared" ref="G17:G18" si="4">F17/SUM($F$16:$F$19)</f>
        <v>0.340909090909091</v>
      </c>
      <c r="H17" s="16"/>
    </row>
    <row r="18" ht="17.25" customHeight="1" spans="1:8">
      <c r="A18" s="21"/>
      <c r="B18" s="22" t="s">
        <v>32</v>
      </c>
      <c r="C18" s="12" t="s">
        <v>12</v>
      </c>
      <c r="D18" s="22" t="s">
        <v>27</v>
      </c>
      <c r="E18" s="22">
        <v>46</v>
      </c>
      <c r="F18" s="22">
        <v>70000</v>
      </c>
      <c r="G18" s="17">
        <f t="shared" si="4"/>
        <v>0.318181818181818</v>
      </c>
      <c r="H18" s="16"/>
    </row>
    <row r="19" ht="17.25" customHeight="1" spans="1:8">
      <c r="A19" s="23"/>
      <c r="B19" s="12"/>
      <c r="C19" s="12"/>
      <c r="D19" s="22"/>
      <c r="E19" s="22"/>
      <c r="F19" s="22"/>
      <c r="G19" s="17"/>
      <c r="H19" s="12"/>
    </row>
    <row r="20" ht="18.75" customHeight="1" spans="1:8">
      <c r="A20" s="11" t="s">
        <v>48</v>
      </c>
      <c r="B20" s="4" t="s">
        <v>49</v>
      </c>
      <c r="C20" s="4" t="s">
        <v>25</v>
      </c>
      <c r="D20" s="24" t="s">
        <v>50</v>
      </c>
      <c r="E20" s="4" t="s">
        <v>51</v>
      </c>
      <c r="F20" s="11" t="s">
        <v>52</v>
      </c>
      <c r="G20" s="4" t="s">
        <v>53</v>
      </c>
      <c r="H20" s="16"/>
    </row>
    <row r="21" spans="1:8">
      <c r="A21" s="11"/>
      <c r="B21" s="13">
        <v>45</v>
      </c>
      <c r="C21" s="13">
        <v>85000</v>
      </c>
      <c r="D21" s="17">
        <f>C21/(SUM($F$16:$F$19)+C21)</f>
        <v>0.278688524590164</v>
      </c>
      <c r="E21" s="16">
        <f>(B21-SUM($G$7:$G$11)/$G$6)*C21</f>
        <v>1698300</v>
      </c>
      <c r="F21" s="11"/>
      <c r="G21" s="4"/>
      <c r="H21" s="16"/>
    </row>
    <row r="22" spans="1:8">
      <c r="A22" s="11"/>
      <c r="B22" s="13">
        <v>46</v>
      </c>
      <c r="C22" s="13">
        <v>80000</v>
      </c>
      <c r="D22" s="17">
        <f t="shared" ref="D22:D24" si="5">C22/(SUM($F$16:$F$19)+C22)</f>
        <v>0.266666666666667</v>
      </c>
      <c r="E22" s="16">
        <f t="shared" ref="E22:E24" si="6">(B22-SUM($G$7:$G$11)/$G$6)*C22</f>
        <v>1678400</v>
      </c>
      <c r="F22" s="11"/>
      <c r="G22" s="4" t="s">
        <v>54</v>
      </c>
      <c r="H22" s="16"/>
    </row>
    <row r="23" spans="1:8">
      <c r="A23" s="11"/>
      <c r="B23" s="13">
        <v>47</v>
      </c>
      <c r="C23" s="13">
        <v>75000</v>
      </c>
      <c r="D23" s="17">
        <f t="shared" si="5"/>
        <v>0.254237288135593</v>
      </c>
      <c r="E23" s="16">
        <f t="shared" si="6"/>
        <v>1648500</v>
      </c>
      <c r="F23" s="11"/>
      <c r="G23" s="4"/>
      <c r="H23" s="16"/>
    </row>
    <row r="24" spans="1:8">
      <c r="A24" s="11"/>
      <c r="B24" s="16">
        <v>48</v>
      </c>
      <c r="C24" s="13">
        <v>70000</v>
      </c>
      <c r="D24" s="17">
        <f t="shared" si="5"/>
        <v>0.241379310344828</v>
      </c>
      <c r="E24" s="16">
        <f t="shared" si="6"/>
        <v>1608600</v>
      </c>
      <c r="F24" s="11"/>
      <c r="G24" s="4" t="s">
        <v>55</v>
      </c>
      <c r="H24" s="16"/>
    </row>
    <row r="25" spans="1:8">
      <c r="A25" s="11"/>
      <c r="B25" s="16"/>
      <c r="C25" s="12"/>
      <c r="D25" s="16"/>
      <c r="E25" s="16"/>
      <c r="F25" s="11"/>
      <c r="G25" s="4"/>
      <c r="H25" s="16"/>
    </row>
    <row r="26" spans="1:8">
      <c r="A26" s="2" t="s">
        <v>56</v>
      </c>
      <c r="B26" s="25"/>
      <c r="C26" s="2"/>
      <c r="D26" s="2" t="s">
        <v>57</v>
      </c>
      <c r="E26" s="2"/>
      <c r="F26" s="26" t="s">
        <v>58</v>
      </c>
      <c r="G26" s="2"/>
      <c r="H26" s="2"/>
    </row>
  </sheetData>
  <mergeCells count="15">
    <mergeCell ref="A1:H1"/>
    <mergeCell ref="B3:D3"/>
    <mergeCell ref="F3:H3"/>
    <mergeCell ref="B4:D4"/>
    <mergeCell ref="F4:H4"/>
    <mergeCell ref="A5:A13"/>
    <mergeCell ref="A15:A19"/>
    <mergeCell ref="A20:A25"/>
    <mergeCell ref="F20:F25"/>
    <mergeCell ref="G20:G21"/>
    <mergeCell ref="G22:G23"/>
    <mergeCell ref="G24:G25"/>
    <mergeCell ref="H20:H21"/>
    <mergeCell ref="H22:H23"/>
    <mergeCell ref="H24:H2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产品成本资料表</vt:lpstr>
      <vt:lpstr>同类产品资料表</vt:lpstr>
      <vt:lpstr>产品定价与分析表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123</cp:lastModifiedBy>
  <dcterms:created xsi:type="dcterms:W3CDTF">2011-08-31T08:25:00Z</dcterms:created>
  <dcterms:modified xsi:type="dcterms:W3CDTF">2020-11-14T18:00:39Z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