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45" yWindow="0" windowWidth="18015" windowHeight="4065" activeTab="4"/>
  </bookViews>
  <sheets>
    <sheet name="调查问卷" sheetId="1" r:id="rId1"/>
    <sheet name="编码设置" sheetId="2" r:id="rId2"/>
    <sheet name="结果录入" sheetId="3" r:id="rId3"/>
    <sheet name="调查结果数据库" sheetId="5" r:id="rId4"/>
    <sheet name="广告语效果分析" sheetId="6" r:id="rId5"/>
  </sheets>
  <definedNames>
    <definedName name="_xlnm._FilterDatabase" localSheetId="3" hidden="1">调查结果数据库!$A$1:$N$61</definedName>
    <definedName name="dada">调查结果数据库!$A$1:$N$61</definedName>
    <definedName name="代码">编码设置!$A$1:$L$6</definedName>
  </definedNames>
  <calcPr calcId="145621"/>
</workbook>
</file>

<file path=xl/calcChain.xml><?xml version="1.0" encoding="utf-8"?>
<calcChain xmlns="http://schemas.openxmlformats.org/spreadsheetml/2006/main">
  <c r="C4" i="6" l="1"/>
  <c r="D4" i="6"/>
  <c r="E4" i="6"/>
  <c r="F4" i="6"/>
  <c r="G4" i="6"/>
  <c r="D3" i="6"/>
  <c r="D5" i="6" s="1"/>
  <c r="E3" i="6"/>
  <c r="E5" i="6" s="1"/>
  <c r="F3" i="6"/>
  <c r="F5" i="6" s="1"/>
  <c r="G3" i="6"/>
  <c r="G5" i="6" s="1"/>
  <c r="C3" i="6"/>
  <c r="C5" i="6" l="1"/>
  <c r="C2" i="3"/>
  <c r="Y2" i="3" l="1"/>
  <c r="U2" i="3"/>
  <c r="AA3" i="3" l="1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I2" i="3"/>
  <c r="E2" i="3"/>
  <c r="G2" i="3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</calcChain>
</file>

<file path=xl/sharedStrings.xml><?xml version="1.0" encoding="utf-8"?>
<sst xmlns="http://schemas.openxmlformats.org/spreadsheetml/2006/main" count="1337" uniqueCount="112">
  <si>
    <t>1、您的性别？</t>
    <phoneticPr fontId="3" type="noConversion"/>
  </si>
  <si>
    <t>3、您的职业是？</t>
    <phoneticPr fontId="3" type="noConversion"/>
  </si>
  <si>
    <t>5、您的学历？</t>
    <phoneticPr fontId="3" type="noConversion"/>
  </si>
  <si>
    <t>广告效果调查问卷</t>
    <phoneticPr fontId="3" type="noConversion"/>
  </si>
  <si>
    <t xml:space="preserve">    您好，我们是XXX公司，现耽误您几分钟宝贵的时间，就我公司的XX广告做个调查，此调查不涉及任务商业的目的，我们会为本次调查内容严格保密，谢谢您的配合！</t>
    <phoneticPr fontId="3" type="noConversion"/>
  </si>
  <si>
    <t>8、请问您是否清楚此广告所宣传的产品？</t>
    <phoneticPr fontId="3" type="noConversion"/>
  </si>
  <si>
    <t>9、您觉得此广告的广告语如何？</t>
    <phoneticPr fontId="3" type="noConversion"/>
  </si>
  <si>
    <t>10、请问您看过该广告后的印象如何？</t>
    <phoneticPr fontId="3" type="noConversion"/>
  </si>
  <si>
    <t>11、请问你看过该广告后对该产品的印象有改观吗？</t>
    <phoneticPr fontId="3" type="noConversion"/>
  </si>
  <si>
    <t>2、您的年龄范围是？</t>
    <phoneticPr fontId="3" type="noConversion"/>
  </si>
  <si>
    <t>4、您的收入范围是？</t>
    <phoneticPr fontId="3" type="noConversion"/>
  </si>
  <si>
    <t>7、您从哪些渠道看到（听到）的这个广告？（多选）</t>
    <phoneticPr fontId="3" type="noConversion"/>
  </si>
  <si>
    <t>6、您是否看过（听过）这个广告？</t>
    <phoneticPr fontId="3" type="noConversion"/>
  </si>
  <si>
    <t>再次感谢您的配合!</t>
    <phoneticPr fontId="3" type="noConversion"/>
  </si>
  <si>
    <t>代码</t>
    <phoneticPr fontId="3" type="noConversion"/>
  </si>
  <si>
    <t>性别</t>
    <phoneticPr fontId="3" type="noConversion"/>
  </si>
  <si>
    <t>年龄</t>
    <phoneticPr fontId="3" type="noConversion"/>
  </si>
  <si>
    <t>职业</t>
    <phoneticPr fontId="3" type="noConversion"/>
  </si>
  <si>
    <t>收入</t>
    <phoneticPr fontId="3" type="noConversion"/>
  </si>
  <si>
    <t>学历</t>
    <phoneticPr fontId="3" type="noConversion"/>
  </si>
  <si>
    <t>是否看(听)过</t>
    <phoneticPr fontId="3" type="noConversion"/>
  </si>
  <si>
    <t>看到(听到)渠道</t>
    <phoneticPr fontId="3" type="noConversion"/>
  </si>
  <si>
    <t>电视</t>
    <phoneticPr fontId="3" type="noConversion"/>
  </si>
  <si>
    <t>网络</t>
    <phoneticPr fontId="3" type="noConversion"/>
  </si>
  <si>
    <t>广播</t>
    <phoneticPr fontId="3" type="noConversion"/>
  </si>
  <si>
    <t>公交电视</t>
    <phoneticPr fontId="3" type="noConversion"/>
  </si>
  <si>
    <t>其他</t>
    <phoneticPr fontId="3" type="noConversion"/>
  </si>
  <si>
    <t>是否清楚产品</t>
    <phoneticPr fontId="3" type="noConversion"/>
  </si>
  <si>
    <t>广告语</t>
    <phoneticPr fontId="3" type="noConversion"/>
  </si>
  <si>
    <t>看后印象</t>
    <phoneticPr fontId="3" type="noConversion"/>
  </si>
  <si>
    <t>印象改变</t>
    <phoneticPr fontId="3" type="noConversion"/>
  </si>
  <si>
    <t>男</t>
    <phoneticPr fontId="3" type="noConversion"/>
  </si>
  <si>
    <t>女</t>
    <phoneticPr fontId="3" type="noConversion"/>
  </si>
  <si>
    <t>20岁以下</t>
    <phoneticPr fontId="3" type="noConversion"/>
  </si>
  <si>
    <t>20-30岁</t>
    <phoneticPr fontId="3" type="noConversion"/>
  </si>
  <si>
    <t>31-40岁</t>
    <phoneticPr fontId="3" type="noConversion"/>
  </si>
  <si>
    <t>40岁以上</t>
    <phoneticPr fontId="3" type="noConversion"/>
  </si>
  <si>
    <t>学生</t>
    <phoneticPr fontId="3" type="noConversion"/>
  </si>
  <si>
    <t>企业职员</t>
    <phoneticPr fontId="3" type="noConversion"/>
  </si>
  <si>
    <t>公务员</t>
    <phoneticPr fontId="3" type="noConversion"/>
  </si>
  <si>
    <t>自由职业者</t>
    <phoneticPr fontId="3" type="noConversion"/>
  </si>
  <si>
    <t>2000元以下</t>
    <phoneticPr fontId="3" type="noConversion"/>
  </si>
  <si>
    <t>2001元-3000元</t>
    <phoneticPr fontId="3" type="noConversion"/>
  </si>
  <si>
    <t>3001元-4000元</t>
    <phoneticPr fontId="3" type="noConversion"/>
  </si>
  <si>
    <t>4001元-5000元</t>
    <phoneticPr fontId="3" type="noConversion"/>
  </si>
  <si>
    <t>5001元以上</t>
    <phoneticPr fontId="3" type="noConversion"/>
  </si>
  <si>
    <t>中专</t>
    <phoneticPr fontId="3" type="noConversion"/>
  </si>
  <si>
    <t>大专或本科</t>
    <phoneticPr fontId="3" type="noConversion"/>
  </si>
  <si>
    <t>研究生</t>
    <phoneticPr fontId="3" type="noConversion"/>
  </si>
  <si>
    <t>硕士及以上</t>
    <phoneticPr fontId="3" type="noConversion"/>
  </si>
  <si>
    <t>其他</t>
    <phoneticPr fontId="3" type="noConversion"/>
  </si>
  <si>
    <t>是</t>
    <phoneticPr fontId="3" type="noConversion"/>
  </si>
  <si>
    <t>否</t>
    <phoneticPr fontId="3" type="noConversion"/>
  </si>
  <si>
    <t>有</t>
    <phoneticPr fontId="3" type="noConversion"/>
  </si>
  <si>
    <t>没有</t>
    <phoneticPr fontId="3" type="noConversion"/>
  </si>
  <si>
    <t>非常好</t>
    <phoneticPr fontId="3" type="noConversion"/>
  </si>
  <si>
    <t>很好</t>
    <phoneticPr fontId="3" type="noConversion"/>
  </si>
  <si>
    <t>一般</t>
    <phoneticPr fontId="3" type="noConversion"/>
  </si>
  <si>
    <t>差</t>
    <phoneticPr fontId="3" type="noConversion"/>
  </si>
  <si>
    <t>非常差</t>
    <phoneticPr fontId="3" type="noConversion"/>
  </si>
  <si>
    <t>不怎么样</t>
    <phoneticPr fontId="3" type="noConversion"/>
  </si>
  <si>
    <t>一般</t>
    <phoneticPr fontId="3" type="noConversion"/>
  </si>
  <si>
    <t>很好</t>
    <phoneticPr fontId="3" type="noConversion"/>
  </si>
  <si>
    <t>说不清</t>
    <phoneticPr fontId="3" type="noConversion"/>
  </si>
  <si>
    <t>序号</t>
    <phoneticPr fontId="3" type="noConversion"/>
  </si>
  <si>
    <t>渠道1</t>
    <phoneticPr fontId="3" type="noConversion"/>
  </si>
  <si>
    <t>渠道3</t>
  </si>
  <si>
    <t>渠道3</t>
    <phoneticPr fontId="3" type="noConversion"/>
  </si>
  <si>
    <t>渠道1</t>
    <phoneticPr fontId="3" type="noConversion"/>
  </si>
  <si>
    <t>渠道2</t>
    <phoneticPr fontId="3" type="noConversion"/>
  </si>
  <si>
    <t>男</t>
  </si>
  <si>
    <t>女</t>
  </si>
  <si>
    <t>20-30岁</t>
  </si>
  <si>
    <t>31-40岁</t>
  </si>
  <si>
    <t>40岁以上</t>
  </si>
  <si>
    <t>20岁以下</t>
  </si>
  <si>
    <t>企业职员</t>
  </si>
  <si>
    <t>自由职业者</t>
  </si>
  <si>
    <t>公务员</t>
  </si>
  <si>
    <t>学生</t>
  </si>
  <si>
    <t>2001元-3000元</t>
  </si>
  <si>
    <t>3001元-4000元</t>
  </si>
  <si>
    <t>4001元-5000元</t>
  </si>
  <si>
    <t>5001元以上</t>
  </si>
  <si>
    <t>2000元以下</t>
  </si>
  <si>
    <t>研究生</t>
  </si>
  <si>
    <t>硕士及以上</t>
  </si>
  <si>
    <t>大专或本科</t>
  </si>
  <si>
    <t>中专</t>
  </si>
  <si>
    <t>其他</t>
  </si>
  <si>
    <t>有</t>
  </si>
  <si>
    <t>网络</t>
  </si>
  <si>
    <t>电视</t>
  </si>
  <si>
    <t>广播</t>
  </si>
  <si>
    <t>公交电视</t>
  </si>
  <si>
    <t>是</t>
  </si>
  <si>
    <t>非常好</t>
  </si>
  <si>
    <t>很好</t>
  </si>
  <si>
    <t>一般</t>
  </si>
  <si>
    <t>差</t>
  </si>
  <si>
    <t>不怎么样</t>
  </si>
  <si>
    <t>没有</t>
  </si>
  <si>
    <t>说不清</t>
  </si>
  <si>
    <t>男</t>
    <phoneticPr fontId="3" type="noConversion"/>
  </si>
  <si>
    <t>女</t>
    <phoneticPr fontId="3" type="noConversion"/>
  </si>
  <si>
    <t>公务员</t>
    <phoneticPr fontId="3" type="noConversion"/>
  </si>
  <si>
    <t>有</t>
    <phoneticPr fontId="3" type="noConversion"/>
  </si>
  <si>
    <t>性别</t>
    <phoneticPr fontId="3" type="noConversion"/>
  </si>
  <si>
    <t>广告语效果分析</t>
    <phoneticPr fontId="3" type="noConversion"/>
  </si>
  <si>
    <t>大专或本科</t>
    <phoneticPr fontId="3" type="noConversion"/>
  </si>
  <si>
    <t>序号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</si>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</sst>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8" tint="-0.49998474074526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9525</xdr:rowOff>
        </xdr:from>
        <xdr:to>
          <xdr:col>1</xdr:col>
          <xdr:colOff>600075</xdr:colOff>
          <xdr:row>6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9525</xdr:rowOff>
        </xdr:from>
        <xdr:to>
          <xdr:col>2</xdr:col>
          <xdr:colOff>600075</xdr:colOff>
          <xdr:row>6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9525</xdr:rowOff>
        </xdr:from>
        <xdr:to>
          <xdr:col>1</xdr:col>
          <xdr:colOff>809625</xdr:colOff>
          <xdr:row>8</xdr:row>
          <xdr:rowOff>323850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20岁以下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0</xdr:rowOff>
        </xdr:from>
        <xdr:to>
          <xdr:col>2</xdr:col>
          <xdr:colOff>685800</xdr:colOff>
          <xdr:row>8</xdr:row>
          <xdr:rowOff>314325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20-30岁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9525</xdr:rowOff>
        </xdr:from>
        <xdr:to>
          <xdr:col>1</xdr:col>
          <xdr:colOff>676275</xdr:colOff>
          <xdr:row>11</xdr:row>
          <xdr:rowOff>28575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学生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10</xdr:row>
          <xdr:rowOff>9525</xdr:rowOff>
        </xdr:from>
        <xdr:to>
          <xdr:col>2</xdr:col>
          <xdr:colOff>904875</xdr:colOff>
          <xdr:row>11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企业职员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9525</xdr:rowOff>
        </xdr:from>
        <xdr:to>
          <xdr:col>3</xdr:col>
          <xdr:colOff>676275</xdr:colOff>
          <xdr:row>11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公务员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9525</xdr:rowOff>
        </xdr:from>
        <xdr:to>
          <xdr:col>3</xdr:col>
          <xdr:colOff>723900</xdr:colOff>
          <xdr:row>8</xdr:row>
          <xdr:rowOff>323850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31-40岁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9525</xdr:rowOff>
        </xdr:from>
        <xdr:to>
          <xdr:col>4</xdr:col>
          <xdr:colOff>819150</xdr:colOff>
          <xdr:row>8</xdr:row>
          <xdr:rowOff>323850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40岁以上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9525</xdr:rowOff>
        </xdr:from>
        <xdr:to>
          <xdr:col>4</xdr:col>
          <xdr:colOff>895350</xdr:colOff>
          <xdr:row>11</xdr:row>
          <xdr:rowOff>28575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自由职业者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9525</xdr:rowOff>
        </xdr:from>
        <xdr:to>
          <xdr:col>1</xdr:col>
          <xdr:colOff>923925</xdr:colOff>
          <xdr:row>13</xdr:row>
          <xdr:rowOff>9525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2000元以下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9525</xdr:rowOff>
        </xdr:from>
        <xdr:to>
          <xdr:col>2</xdr:col>
          <xdr:colOff>1143000</xdr:colOff>
          <xdr:row>13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2001元-3000元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9525</xdr:rowOff>
        </xdr:from>
        <xdr:to>
          <xdr:col>3</xdr:col>
          <xdr:colOff>1133475</xdr:colOff>
          <xdr:row>13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3001元-4000元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9525</xdr:rowOff>
        </xdr:from>
        <xdr:to>
          <xdr:col>4</xdr:col>
          <xdr:colOff>1143000</xdr:colOff>
          <xdr:row>13</xdr:row>
          <xdr:rowOff>9525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4001元-5000元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12</xdr:row>
          <xdr:rowOff>9525</xdr:rowOff>
        </xdr:from>
        <xdr:to>
          <xdr:col>6</xdr:col>
          <xdr:colOff>142875</xdr:colOff>
          <xdr:row>13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5001元以上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9525</xdr:rowOff>
        </xdr:from>
        <xdr:to>
          <xdr:col>1</xdr:col>
          <xdr:colOff>676275</xdr:colOff>
          <xdr:row>14</xdr:row>
          <xdr:rowOff>323850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中专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9525</xdr:rowOff>
        </xdr:from>
        <xdr:to>
          <xdr:col>2</xdr:col>
          <xdr:colOff>895350</xdr:colOff>
          <xdr:row>14</xdr:row>
          <xdr:rowOff>323850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大专或本科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14</xdr:row>
          <xdr:rowOff>9525</xdr:rowOff>
        </xdr:from>
        <xdr:to>
          <xdr:col>3</xdr:col>
          <xdr:colOff>676275</xdr:colOff>
          <xdr:row>14</xdr:row>
          <xdr:rowOff>323850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研究生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</xdr:row>
          <xdr:rowOff>200025</xdr:rowOff>
        </xdr:from>
        <xdr:to>
          <xdr:col>4</xdr:col>
          <xdr:colOff>952500</xdr:colOff>
          <xdr:row>14</xdr:row>
          <xdr:rowOff>276225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硕士及以上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9525</xdr:rowOff>
        </xdr:from>
        <xdr:to>
          <xdr:col>1</xdr:col>
          <xdr:colOff>676275</xdr:colOff>
          <xdr:row>20</xdr:row>
          <xdr:rowOff>323850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20</xdr:row>
          <xdr:rowOff>9525</xdr:rowOff>
        </xdr:from>
        <xdr:to>
          <xdr:col>2</xdr:col>
          <xdr:colOff>676275</xdr:colOff>
          <xdr:row>20</xdr:row>
          <xdr:rowOff>323850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9525</xdr:rowOff>
        </xdr:from>
        <xdr:to>
          <xdr:col>1</xdr:col>
          <xdr:colOff>923925</xdr:colOff>
          <xdr:row>24</xdr:row>
          <xdr:rowOff>276225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不怎么样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9525</xdr:rowOff>
        </xdr:from>
        <xdr:to>
          <xdr:col>2</xdr:col>
          <xdr:colOff>676275</xdr:colOff>
          <xdr:row>25</xdr:row>
          <xdr:rowOff>9525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9525</xdr:rowOff>
        </xdr:from>
        <xdr:to>
          <xdr:col>3</xdr:col>
          <xdr:colOff>676275</xdr:colOff>
          <xdr:row>25</xdr:row>
          <xdr:rowOff>9525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9525</xdr:rowOff>
        </xdr:from>
        <xdr:to>
          <xdr:col>4</xdr:col>
          <xdr:colOff>657225</xdr:colOff>
          <xdr:row>25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18</xdr:row>
          <xdr:rowOff>66675</xdr:rowOff>
        </xdr:from>
        <xdr:to>
          <xdr:col>2</xdr:col>
          <xdr:colOff>819150</xdr:colOff>
          <xdr:row>18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网络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85725</xdr:rowOff>
        </xdr:from>
        <xdr:to>
          <xdr:col>3</xdr:col>
          <xdr:colOff>838200</xdr:colOff>
          <xdr:row>18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广播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</xdr:row>
          <xdr:rowOff>95250</xdr:rowOff>
        </xdr:from>
        <xdr:to>
          <xdr:col>4</xdr:col>
          <xdr:colOff>781050</xdr:colOff>
          <xdr:row>18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公交电视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114300</xdr:rowOff>
        </xdr:from>
        <xdr:to>
          <xdr:col>5</xdr:col>
          <xdr:colOff>638175</xdr:colOff>
          <xdr:row>18</xdr:row>
          <xdr:rowOff>323850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9525</xdr:rowOff>
        </xdr:from>
        <xdr:to>
          <xdr:col>1</xdr:col>
          <xdr:colOff>676275</xdr:colOff>
          <xdr:row>16</xdr:row>
          <xdr:rowOff>342900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9525</xdr:rowOff>
        </xdr:from>
        <xdr:to>
          <xdr:col>2</xdr:col>
          <xdr:colOff>733425</xdr:colOff>
          <xdr:row>16</xdr:row>
          <xdr:rowOff>352425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没有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47625</xdr:rowOff>
        </xdr:from>
        <xdr:to>
          <xdr:col>1</xdr:col>
          <xdr:colOff>733425</xdr:colOff>
          <xdr:row>18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电视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57150</xdr:rowOff>
        </xdr:from>
        <xdr:to>
          <xdr:col>1</xdr:col>
          <xdr:colOff>704850</xdr:colOff>
          <xdr:row>26</xdr:row>
          <xdr:rowOff>371475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57150</xdr:rowOff>
        </xdr:from>
        <xdr:to>
          <xdr:col>2</xdr:col>
          <xdr:colOff>695325</xdr:colOff>
          <xdr:row>26</xdr:row>
          <xdr:rowOff>371475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没有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66675</xdr:rowOff>
        </xdr:from>
        <xdr:to>
          <xdr:col>3</xdr:col>
          <xdr:colOff>695325</xdr:colOff>
          <xdr:row>26</xdr:row>
          <xdr:rowOff>381000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说不清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190500</xdr:rowOff>
        </xdr:from>
        <xdr:to>
          <xdr:col>5</xdr:col>
          <xdr:colOff>657225</xdr:colOff>
          <xdr:row>14</xdr:row>
          <xdr:rowOff>266700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47625</xdr:rowOff>
        </xdr:from>
        <xdr:to>
          <xdr:col>1</xdr:col>
          <xdr:colOff>809625</xdr:colOff>
          <xdr:row>22</xdr:row>
          <xdr:rowOff>314325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28575</xdr:rowOff>
        </xdr:from>
        <xdr:to>
          <xdr:col>2</xdr:col>
          <xdr:colOff>885825</xdr:colOff>
          <xdr:row>22</xdr:row>
          <xdr:rowOff>295275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47625</xdr:rowOff>
        </xdr:from>
        <xdr:to>
          <xdr:col>4</xdr:col>
          <xdr:colOff>561975</xdr:colOff>
          <xdr:row>22</xdr:row>
          <xdr:rowOff>314325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差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22</xdr:row>
          <xdr:rowOff>38100</xdr:rowOff>
        </xdr:from>
        <xdr:to>
          <xdr:col>5</xdr:col>
          <xdr:colOff>733425</xdr:colOff>
          <xdr:row>22</xdr:row>
          <xdr:rowOff>304800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非常差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22</xdr:row>
          <xdr:rowOff>38100</xdr:rowOff>
        </xdr:from>
        <xdr:to>
          <xdr:col>3</xdr:col>
          <xdr:colOff>714375</xdr:colOff>
          <xdr:row>22</xdr:row>
          <xdr:rowOff>304800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image" Target="../media/image1.jpe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30"/>
  <sheetViews>
    <sheetView showGridLines="0" zoomScaleNormal="100" workbookViewId="0">
      <selection activeCell="F14" sqref="F14"/>
    </sheetView>
  </sheetViews>
  <sheetFormatPr defaultRowHeight="13.5"/>
  <cols>
    <col min="1" max="1" width="3.5" customWidth="1"/>
    <col min="2" max="2" width="15.625" customWidth="1"/>
    <col min="3" max="3" width="16.25" customWidth="1"/>
    <col min="4" max="4" width="17.375" customWidth="1"/>
    <col min="5" max="5" width="17" customWidth="1"/>
    <col min="6" max="6" width="11.5" customWidth="1"/>
  </cols>
  <sheetData>
    <row r="1" spans="2:8" ht="33.75" customHeight="1">
      <c r="B1" s="28" t="s">
        <v>3</v>
      </c>
      <c r="C1" s="28"/>
      <c r="D1" s="28"/>
      <c r="E1" s="28"/>
      <c r="F1" s="28"/>
      <c r="G1" s="28"/>
      <c r="H1" s="17"/>
    </row>
    <row r="2" spans="2:8" s="2" customFormat="1" ht="13.5" customHeight="1">
      <c r="B2" s="27" t="s">
        <v>4</v>
      </c>
      <c r="C2" s="27"/>
      <c r="D2" s="27"/>
      <c r="E2" s="27"/>
      <c r="F2" s="27"/>
      <c r="G2" s="27"/>
      <c r="H2" s="16"/>
    </row>
    <row r="3" spans="2:8" s="2" customFormat="1">
      <c r="B3" s="27"/>
      <c r="C3" s="27"/>
      <c r="D3" s="27"/>
      <c r="E3" s="27"/>
      <c r="F3" s="27"/>
      <c r="G3" s="27"/>
      <c r="H3" s="16"/>
    </row>
    <row r="4" spans="2:8" s="2" customFormat="1">
      <c r="B4" s="27"/>
      <c r="C4" s="27"/>
      <c r="D4" s="27"/>
      <c r="E4" s="27"/>
      <c r="F4" s="27"/>
      <c r="G4" s="27"/>
      <c r="H4" s="16"/>
    </row>
    <row r="5" spans="2:8" s="2" customFormat="1" ht="10.5" customHeight="1" thickBot="1">
      <c r="B5" s="16"/>
      <c r="C5" s="16"/>
      <c r="D5" s="16"/>
      <c r="E5" s="16"/>
      <c r="F5" s="16"/>
      <c r="G5" s="16"/>
      <c r="H5" s="16"/>
    </row>
    <row r="6" spans="2:8" s="2" customFormat="1" ht="18.75" customHeight="1">
      <c r="B6" s="4" t="s">
        <v>0</v>
      </c>
      <c r="C6" s="5"/>
      <c r="D6" s="5"/>
      <c r="E6" s="5"/>
      <c r="F6" s="5"/>
      <c r="G6" s="6"/>
    </row>
    <row r="7" spans="2:8" s="2" customFormat="1" ht="30" customHeight="1">
      <c r="B7" s="7"/>
      <c r="C7" s="8"/>
      <c r="D7" s="8"/>
      <c r="E7" s="8"/>
      <c r="F7" s="8"/>
      <c r="G7" s="9"/>
    </row>
    <row r="8" spans="2:8" s="3" customFormat="1" ht="18.75" customHeight="1">
      <c r="B8" s="10" t="s">
        <v>9</v>
      </c>
      <c r="C8" s="11"/>
      <c r="D8" s="11"/>
      <c r="E8" s="11"/>
      <c r="F8" s="11"/>
      <c r="G8" s="12"/>
    </row>
    <row r="9" spans="2:8" s="3" customFormat="1" ht="33.75" customHeight="1">
      <c r="B9" s="10"/>
      <c r="C9" s="11"/>
      <c r="D9" s="11"/>
      <c r="E9" s="11"/>
      <c r="F9" s="11"/>
      <c r="G9" s="12"/>
    </row>
    <row r="10" spans="2:8" s="3" customFormat="1" ht="18.75" customHeight="1">
      <c r="B10" s="10" t="s">
        <v>1</v>
      </c>
      <c r="C10" s="11"/>
      <c r="D10" s="11"/>
      <c r="E10" s="11"/>
      <c r="F10" s="11"/>
      <c r="G10" s="12"/>
    </row>
    <row r="11" spans="2:8" s="3" customFormat="1" ht="23.25" customHeight="1">
      <c r="B11" s="10"/>
      <c r="C11" s="11"/>
      <c r="D11" s="11"/>
      <c r="E11" s="11"/>
      <c r="F11" s="11"/>
      <c r="G11" s="12"/>
    </row>
    <row r="12" spans="2:8" s="3" customFormat="1" ht="22.5" customHeight="1">
      <c r="B12" s="10" t="s">
        <v>10</v>
      </c>
      <c r="C12" s="11"/>
      <c r="D12" s="11"/>
      <c r="E12" s="11"/>
      <c r="F12" s="11"/>
      <c r="G12" s="12"/>
    </row>
    <row r="13" spans="2:8" s="3" customFormat="1" ht="24.75" customHeight="1">
      <c r="B13" s="10"/>
      <c r="C13" s="11"/>
      <c r="D13" s="11"/>
      <c r="E13" s="11"/>
      <c r="F13" s="11"/>
      <c r="G13" s="12"/>
    </row>
    <row r="14" spans="2:8" s="3" customFormat="1" ht="18.75" customHeight="1">
      <c r="B14" s="10" t="s">
        <v>2</v>
      </c>
      <c r="C14" s="11"/>
      <c r="D14" s="11"/>
      <c r="E14" s="11"/>
      <c r="F14" s="11"/>
      <c r="G14" s="12"/>
    </row>
    <row r="15" spans="2:8" s="3" customFormat="1" ht="28.5" customHeight="1">
      <c r="B15" s="10"/>
      <c r="C15" s="11"/>
      <c r="D15" s="11"/>
      <c r="E15" s="11"/>
      <c r="F15" s="11"/>
      <c r="G15" s="12"/>
    </row>
    <row r="16" spans="2:8" s="3" customFormat="1" ht="27" customHeight="1">
      <c r="B16" s="10" t="s">
        <v>12</v>
      </c>
      <c r="C16" s="11"/>
      <c r="D16" s="11"/>
      <c r="E16" s="11"/>
      <c r="F16" s="11"/>
      <c r="G16" s="12"/>
    </row>
    <row r="17" spans="2:7" s="3" customFormat="1" ht="28.5" customHeight="1">
      <c r="B17" s="10"/>
      <c r="C17" s="11"/>
      <c r="D17" s="11"/>
      <c r="E17" s="11"/>
      <c r="F17" s="11"/>
      <c r="G17" s="12"/>
    </row>
    <row r="18" spans="2:7" s="3" customFormat="1" ht="18.75" customHeight="1">
      <c r="B18" s="10" t="s">
        <v>11</v>
      </c>
      <c r="C18" s="11"/>
      <c r="D18" s="11"/>
      <c r="E18" s="11"/>
      <c r="F18" s="11"/>
      <c r="G18" s="12"/>
    </row>
    <row r="19" spans="2:7" s="3" customFormat="1" ht="28.5" customHeight="1">
      <c r="B19" s="10"/>
      <c r="C19" s="11"/>
      <c r="D19" s="11"/>
      <c r="E19" s="11"/>
      <c r="F19" s="11"/>
      <c r="G19" s="12"/>
    </row>
    <row r="20" spans="2:7" s="3" customFormat="1" ht="18.75" customHeight="1">
      <c r="B20" s="10" t="s">
        <v>5</v>
      </c>
      <c r="C20" s="11"/>
      <c r="D20" s="11"/>
      <c r="E20" s="11"/>
      <c r="F20" s="11"/>
      <c r="G20" s="12"/>
    </row>
    <row r="21" spans="2:7" s="3" customFormat="1" ht="26.25" customHeight="1">
      <c r="B21" s="10"/>
      <c r="C21" s="11"/>
      <c r="D21" s="11"/>
      <c r="E21" s="11"/>
      <c r="F21" s="11"/>
      <c r="G21" s="12"/>
    </row>
    <row r="22" spans="2:7" s="3" customFormat="1" ht="18.75" customHeight="1">
      <c r="B22" s="10" t="s">
        <v>6</v>
      </c>
      <c r="C22" s="11"/>
      <c r="D22" s="11"/>
      <c r="E22" s="11"/>
      <c r="F22" s="11"/>
      <c r="G22" s="12"/>
    </row>
    <row r="23" spans="2:7" s="3" customFormat="1" ht="26.25" customHeight="1">
      <c r="B23" s="10"/>
      <c r="C23" s="11"/>
      <c r="D23" s="11"/>
      <c r="E23" s="11"/>
      <c r="F23" s="11"/>
      <c r="G23" s="12"/>
    </row>
    <row r="24" spans="2:7" s="3" customFormat="1" ht="22.5" customHeight="1">
      <c r="B24" s="10" t="s">
        <v>7</v>
      </c>
      <c r="C24" s="11"/>
      <c r="D24" s="11"/>
      <c r="E24" s="11"/>
      <c r="F24" s="11"/>
      <c r="G24" s="12"/>
    </row>
    <row r="25" spans="2:7" s="3" customFormat="1" ht="24.75" customHeight="1">
      <c r="B25" s="10"/>
      <c r="C25" s="11"/>
      <c r="D25" s="11"/>
      <c r="E25" s="11"/>
      <c r="F25" s="11"/>
      <c r="G25" s="12"/>
    </row>
    <row r="26" spans="2:7" s="3" customFormat="1" ht="21.75" customHeight="1">
      <c r="B26" s="10" t="s">
        <v>8</v>
      </c>
      <c r="C26" s="11"/>
      <c r="D26" s="11"/>
      <c r="E26" s="11"/>
      <c r="F26" s="11"/>
      <c r="G26" s="12"/>
    </row>
    <row r="27" spans="2:7" s="2" customFormat="1" ht="33" customHeight="1" thickBot="1">
      <c r="B27" s="13"/>
      <c r="C27" s="14"/>
      <c r="D27" s="14"/>
      <c r="E27" s="14"/>
      <c r="F27" s="14"/>
      <c r="G27" s="15"/>
    </row>
    <row r="30" spans="2:7" ht="22.5">
      <c r="C30" s="1" t="s">
        <v>13</v>
      </c>
    </row>
  </sheetData>
  <mergeCells count="2">
    <mergeCell ref="B2:G4"/>
    <mergeCell ref="B1:G1"/>
  </mergeCells>
  <phoneticPr fontId="3" type="noConversion"/>
  <pageMargins left="0.7" right="0.7" top="0.75" bottom="0.75" header="0.3" footer="0.3"/>
  <pageSetup paperSize="9" scale="96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600075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9525</xdr:rowOff>
                  </from>
                  <to>
                    <xdr:col>2</xdr:col>
                    <xdr:colOff>600075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9525</xdr:rowOff>
                  </from>
                  <to>
                    <xdr:col>1</xdr:col>
                    <xdr:colOff>809625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2</xdr:col>
                    <xdr:colOff>95250</xdr:colOff>
                    <xdr:row>8</xdr:row>
                    <xdr:rowOff>0</xdr:rowOff>
                  </from>
                  <to>
                    <xdr:col>2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9525</xdr:rowOff>
                  </from>
                  <to>
                    <xdr:col>1</xdr:col>
                    <xdr:colOff>676275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defaultSize="0" autoFill="0" autoLine="0" autoPict="0">
                <anchor moveWithCells="1">
                  <from>
                    <xdr:col>2</xdr:col>
                    <xdr:colOff>85725</xdr:colOff>
                    <xdr:row>10</xdr:row>
                    <xdr:rowOff>9525</xdr:rowOff>
                  </from>
                  <to>
                    <xdr:col>2</xdr:col>
                    <xdr:colOff>904875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9525</xdr:rowOff>
                  </from>
                  <to>
                    <xdr:col>3</xdr:col>
                    <xdr:colOff>676275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defaultSize="0" autoFill="0" autoLine="0" autoPict="0">
                <anchor moveWithCells="1">
                  <from>
                    <xdr:col>3</xdr:col>
                    <xdr:colOff>85725</xdr:colOff>
                    <xdr:row>8</xdr:row>
                    <xdr:rowOff>9525</xdr:rowOff>
                  </from>
                  <to>
                    <xdr:col>3</xdr:col>
                    <xdr:colOff>723900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9525</xdr:rowOff>
                  </from>
                  <to>
                    <xdr:col>4</xdr:col>
                    <xdr:colOff>819150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9525</xdr:rowOff>
                  </from>
                  <to>
                    <xdr:col>4</xdr:col>
                    <xdr:colOff>895350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Option Button 11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9525</xdr:rowOff>
                  </from>
                  <to>
                    <xdr:col>1</xdr:col>
                    <xdr:colOff>923925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Option Button 12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9525</xdr:rowOff>
                  </from>
                  <to>
                    <xdr:col>2</xdr:col>
                    <xdr:colOff>1143000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Option Button 13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9525</xdr:rowOff>
                  </from>
                  <to>
                    <xdr:col>3</xdr:col>
                    <xdr:colOff>1133475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Option Button 14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9525</xdr:rowOff>
                  </from>
                  <to>
                    <xdr:col>4</xdr:col>
                    <xdr:colOff>1143000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Option Button 15">
              <controlPr defaultSize="0" autoFill="0" autoLine="0" autoPict="0">
                <anchor moveWithCells="1">
                  <from>
                    <xdr:col>5</xdr:col>
                    <xdr:colOff>85725</xdr:colOff>
                    <xdr:row>12</xdr:row>
                    <xdr:rowOff>9525</xdr:rowOff>
                  </from>
                  <to>
                    <xdr:col>6</xdr:col>
                    <xdr:colOff>142875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Option Button 16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9525</xdr:rowOff>
                  </from>
                  <to>
                    <xdr:col>1</xdr:col>
                    <xdr:colOff>676275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Option Button 17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9525</xdr:rowOff>
                  </from>
                  <to>
                    <xdr:col>2</xdr:col>
                    <xdr:colOff>895350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Option Button 18">
              <controlPr defaultSize="0" autoFill="0" autoLine="0" autoPict="0">
                <anchor moveWithCells="1">
                  <from>
                    <xdr:col>3</xdr:col>
                    <xdr:colOff>85725</xdr:colOff>
                    <xdr:row>14</xdr:row>
                    <xdr:rowOff>9525</xdr:rowOff>
                  </from>
                  <to>
                    <xdr:col>3</xdr:col>
                    <xdr:colOff>676275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Option Button 19">
              <controlPr defaultSize="0" autoFill="0" autoLine="0" autoPict="0">
                <anchor moveWithCells="1">
                  <from>
                    <xdr:col>4</xdr:col>
                    <xdr:colOff>85725</xdr:colOff>
                    <xdr:row>13</xdr:row>
                    <xdr:rowOff>200025</xdr:rowOff>
                  </from>
                  <to>
                    <xdr:col>4</xdr:col>
                    <xdr:colOff>952500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Option Button 26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9525</xdr:rowOff>
                  </from>
                  <to>
                    <xdr:col>1</xdr:col>
                    <xdr:colOff>923925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Option Button 27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9525</xdr:rowOff>
                  </from>
                  <to>
                    <xdr:col>2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Option Button 28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9525</xdr:rowOff>
                  </from>
                  <to>
                    <xdr:col>3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Option Button 29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9525</xdr:rowOff>
                  </from>
                  <to>
                    <xdr:col>4</xdr:col>
                    <xdr:colOff>657225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8" name="Option Button 20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9525</xdr:rowOff>
                  </from>
                  <to>
                    <xdr:col>1</xdr:col>
                    <xdr:colOff>676275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9" name="Option Button 21">
              <controlPr defaultSize="0" autoFill="0" autoLine="0" autoPict="0">
                <anchor moveWithCells="1">
                  <from>
                    <xdr:col>2</xdr:col>
                    <xdr:colOff>85725</xdr:colOff>
                    <xdr:row>20</xdr:row>
                    <xdr:rowOff>9525</xdr:rowOff>
                  </from>
                  <to>
                    <xdr:col>2</xdr:col>
                    <xdr:colOff>676275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2</xdr:col>
                    <xdr:colOff>180975</xdr:colOff>
                    <xdr:row>18</xdr:row>
                    <xdr:rowOff>66675</xdr:rowOff>
                  </from>
                  <to>
                    <xdr:col>2</xdr:col>
                    <xdr:colOff>819150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85725</xdr:rowOff>
                  </from>
                  <to>
                    <xdr:col>3</xdr:col>
                    <xdr:colOff>838200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95250</xdr:rowOff>
                  </from>
                  <to>
                    <xdr:col>4</xdr:col>
                    <xdr:colOff>781050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114300</xdr:rowOff>
                  </from>
                  <to>
                    <xdr:col>5</xdr:col>
                    <xdr:colOff>638175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Option Button 44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9525</xdr:rowOff>
                  </from>
                  <to>
                    <xdr:col>1</xdr:col>
                    <xdr:colOff>676275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Option Button 45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9525</xdr:rowOff>
                  </from>
                  <to>
                    <xdr:col>2</xdr:col>
                    <xdr:colOff>733425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47625</xdr:rowOff>
                  </from>
                  <to>
                    <xdr:col>1</xdr:col>
                    <xdr:colOff>733425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Option Button 48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57150</xdr:rowOff>
                  </from>
                  <to>
                    <xdr:col>1</xdr:col>
                    <xdr:colOff>704850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Option Button 49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57150</xdr:rowOff>
                  </from>
                  <to>
                    <xdr:col>2</xdr:col>
                    <xdr:colOff>695325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Option Button 50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66675</xdr:rowOff>
                  </from>
                  <to>
                    <xdr:col>3</xdr:col>
                    <xdr:colOff>695325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Option Button 52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190500</xdr:rowOff>
                  </from>
                  <to>
                    <xdr:col>5</xdr:col>
                    <xdr:colOff>657225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Option Button 53">
              <controlPr defaultSize="0" autoFill="0" autoLine="0" autoPict="0">
                <anchor moveWithCells="1">
                  <from>
                    <xdr:col>1</xdr:col>
                    <xdr:colOff>95250</xdr:colOff>
                    <xdr:row>22</xdr:row>
                    <xdr:rowOff>47625</xdr:rowOff>
                  </from>
                  <to>
                    <xdr:col>1</xdr:col>
                    <xdr:colOff>809625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Option Button 54">
              <controlPr defaultSize="0" autoFill="0" autoLine="0" autoPict="0">
                <anchor moveWithCells="1">
                  <from>
                    <xdr:col>2</xdr:col>
                    <xdr:colOff>247650</xdr:colOff>
                    <xdr:row>22</xdr:row>
                    <xdr:rowOff>28575</xdr:rowOff>
                  </from>
                  <to>
                    <xdr:col>2</xdr:col>
                    <xdr:colOff>885825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Option Button 55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47625</xdr:rowOff>
                  </from>
                  <to>
                    <xdr:col>4</xdr:col>
                    <xdr:colOff>561975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Option Button 56">
              <controlPr defaultSize="0" autoFill="0" autoLine="0" autoPict="0">
                <anchor moveWithCells="1">
                  <from>
                    <xdr:col>4</xdr:col>
                    <xdr:colOff>1266825</xdr:colOff>
                    <xdr:row>22</xdr:row>
                    <xdr:rowOff>38100</xdr:rowOff>
                  </from>
                  <to>
                    <xdr:col>5</xdr:col>
                    <xdr:colOff>733425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Option Button 57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38100</xdr:rowOff>
                  </from>
                  <to>
                    <xdr:col>3</xdr:col>
                    <xdr:colOff>714375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"/>
  <sheetViews>
    <sheetView workbookViewId="0">
      <selection activeCell="L12" sqref="L12"/>
    </sheetView>
  </sheetViews>
  <sheetFormatPr defaultColWidth="12.25" defaultRowHeight="11.25"/>
  <cols>
    <col min="1" max="2" width="4.75" style="20" bestFit="1" customWidth="1"/>
    <col min="3" max="3" width="7.5" style="20" bestFit="1" customWidth="1"/>
    <col min="4" max="4" width="9" style="20" bestFit="1" customWidth="1"/>
    <col min="5" max="5" width="11.375" style="20" bestFit="1" customWidth="1"/>
    <col min="6" max="6" width="9" style="20" bestFit="1" customWidth="1"/>
    <col min="7" max="7" width="11.5" style="20" bestFit="1" customWidth="1"/>
    <col min="8" max="8" width="13.375" style="20" bestFit="1" customWidth="1"/>
    <col min="9" max="9" width="11.375" style="20" bestFit="1" customWidth="1"/>
    <col min="10" max="10" width="6.375" style="20" bestFit="1" customWidth="1"/>
    <col min="11" max="12" width="8" style="20" bestFit="1" customWidth="1"/>
    <col min="13" max="16384" width="12.25" style="20"/>
  </cols>
  <sheetData>
    <row r="1" spans="1:12" s="19" customFormat="1">
      <c r="A1" s="19" t="s">
        <v>14</v>
      </c>
      <c r="B1" s="19" t="s">
        <v>15</v>
      </c>
      <c r="C1" s="19" t="s">
        <v>16</v>
      </c>
      <c r="D1" s="19" t="s">
        <v>17</v>
      </c>
      <c r="E1" s="19" t="s">
        <v>18</v>
      </c>
      <c r="F1" s="19" t="s">
        <v>19</v>
      </c>
      <c r="G1" s="19" t="s">
        <v>20</v>
      </c>
      <c r="H1" s="19" t="s">
        <v>21</v>
      </c>
      <c r="I1" s="19" t="s">
        <v>27</v>
      </c>
      <c r="J1" s="19" t="s">
        <v>28</v>
      </c>
      <c r="K1" s="19" t="s">
        <v>29</v>
      </c>
      <c r="L1" s="19" t="s">
        <v>30</v>
      </c>
    </row>
    <row r="2" spans="1:12">
      <c r="A2" s="20">
        <v>1</v>
      </c>
      <c r="B2" s="20" t="s">
        <v>31</v>
      </c>
      <c r="C2" s="20" t="s">
        <v>33</v>
      </c>
      <c r="D2" s="20" t="s">
        <v>37</v>
      </c>
      <c r="E2" s="20" t="s">
        <v>41</v>
      </c>
      <c r="F2" s="20" t="s">
        <v>46</v>
      </c>
      <c r="G2" s="20" t="s">
        <v>53</v>
      </c>
      <c r="H2" s="20" t="s">
        <v>22</v>
      </c>
      <c r="I2" s="20" t="s">
        <v>51</v>
      </c>
      <c r="J2" s="20" t="s">
        <v>55</v>
      </c>
      <c r="K2" s="20" t="s">
        <v>60</v>
      </c>
      <c r="L2" s="20" t="s">
        <v>53</v>
      </c>
    </row>
    <row r="3" spans="1:12">
      <c r="A3" s="20">
        <v>2</v>
      </c>
      <c r="B3" s="20" t="s">
        <v>32</v>
      </c>
      <c r="C3" s="20" t="s">
        <v>34</v>
      </c>
      <c r="D3" s="20" t="s">
        <v>38</v>
      </c>
      <c r="E3" s="20" t="s">
        <v>42</v>
      </c>
      <c r="F3" s="20" t="s">
        <v>47</v>
      </c>
      <c r="G3" s="20" t="s">
        <v>54</v>
      </c>
      <c r="H3" s="20" t="s">
        <v>23</v>
      </c>
      <c r="I3" s="20" t="s">
        <v>52</v>
      </c>
      <c r="J3" s="20" t="s">
        <v>56</v>
      </c>
      <c r="K3" s="20" t="s">
        <v>61</v>
      </c>
      <c r="L3" s="20" t="s">
        <v>54</v>
      </c>
    </row>
    <row r="4" spans="1:12">
      <c r="A4" s="20">
        <v>3</v>
      </c>
      <c r="C4" s="20" t="s">
        <v>35</v>
      </c>
      <c r="D4" s="20" t="s">
        <v>39</v>
      </c>
      <c r="E4" s="20" t="s">
        <v>43</v>
      </c>
      <c r="F4" s="20" t="s">
        <v>48</v>
      </c>
      <c r="H4" s="20" t="s">
        <v>24</v>
      </c>
      <c r="J4" s="20" t="s">
        <v>57</v>
      </c>
      <c r="K4" s="20" t="s">
        <v>62</v>
      </c>
      <c r="L4" s="20" t="s">
        <v>63</v>
      </c>
    </row>
    <row r="5" spans="1:12">
      <c r="A5" s="20">
        <v>4</v>
      </c>
      <c r="C5" s="20" t="s">
        <v>36</v>
      </c>
      <c r="D5" s="20" t="s">
        <v>40</v>
      </c>
      <c r="E5" s="20" t="s">
        <v>44</v>
      </c>
      <c r="F5" s="20" t="s">
        <v>49</v>
      </c>
      <c r="H5" s="20" t="s">
        <v>25</v>
      </c>
      <c r="J5" s="20" t="s">
        <v>58</v>
      </c>
      <c r="K5" s="20" t="s">
        <v>55</v>
      </c>
    </row>
    <row r="6" spans="1:12">
      <c r="A6" s="20">
        <v>5</v>
      </c>
      <c r="E6" s="20" t="s">
        <v>45</v>
      </c>
      <c r="F6" s="20" t="s">
        <v>50</v>
      </c>
      <c r="H6" s="20" t="s">
        <v>26</v>
      </c>
      <c r="J6" s="20" t="s">
        <v>59</v>
      </c>
    </row>
  </sheetData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1"/>
  <sheetViews>
    <sheetView zoomScaleNormal="100" workbookViewId="0">
      <selection activeCell="K24" sqref="K24"/>
    </sheetView>
  </sheetViews>
  <sheetFormatPr defaultRowHeight="13.5"/>
  <cols>
    <col min="1" max="1" width="7.875" customWidth="1"/>
    <col min="2" max="2" width="5" bestFit="1" customWidth="1"/>
    <col min="3" max="3" width="5" customWidth="1"/>
    <col min="4" max="4" width="5" bestFit="1" customWidth="1"/>
    <col min="5" max="5" width="9" bestFit="1" customWidth="1"/>
    <col min="6" max="6" width="5" bestFit="1" customWidth="1"/>
    <col min="7" max="7" width="11" bestFit="1" customWidth="1"/>
    <col min="8" max="8" width="5" bestFit="1" customWidth="1"/>
    <col min="9" max="9" width="14.75" bestFit="1" customWidth="1"/>
    <col min="10" max="10" width="5" bestFit="1" customWidth="1"/>
    <col min="11" max="11" width="14.75" bestFit="1" customWidth="1"/>
    <col min="12" max="12" width="12.125" customWidth="1"/>
    <col min="13" max="13" width="7" customWidth="1"/>
    <col min="14" max="14" width="6" bestFit="1" customWidth="1"/>
    <col min="15" max="15" width="6" customWidth="1"/>
    <col min="16" max="16" width="6" bestFit="1" customWidth="1"/>
    <col min="17" max="17" width="6" customWidth="1"/>
    <col min="18" max="18" width="6" bestFit="1" customWidth="1"/>
    <col min="19" max="19" width="9" bestFit="1" customWidth="1"/>
    <col min="20" max="20" width="12.25" bestFit="1" customWidth="1"/>
    <col min="21" max="21" width="7.25" customWidth="1"/>
    <col min="22" max="22" width="6.75" bestFit="1" customWidth="1"/>
    <col min="23" max="23" width="6.125" customWidth="1"/>
    <col min="24" max="24" width="8.5" bestFit="1" customWidth="1"/>
    <col min="25" max="25" width="8.5" customWidth="1"/>
    <col min="26" max="26" width="10.125" customWidth="1"/>
  </cols>
  <sheetData>
    <row r="1" spans="1:27" s="18" customFormat="1" ht="12">
      <c r="A1" s="18" t="s">
        <v>64</v>
      </c>
      <c r="B1" s="18" t="s">
        <v>15</v>
      </c>
      <c r="C1" s="18" t="s">
        <v>15</v>
      </c>
      <c r="D1" s="18" t="s">
        <v>16</v>
      </c>
      <c r="E1" s="18" t="s">
        <v>16</v>
      </c>
      <c r="F1" s="18" t="s">
        <v>17</v>
      </c>
      <c r="G1" s="18" t="s">
        <v>17</v>
      </c>
      <c r="H1" s="18" t="s">
        <v>18</v>
      </c>
      <c r="I1" s="18" t="s">
        <v>18</v>
      </c>
      <c r="J1" s="18" t="s">
        <v>19</v>
      </c>
      <c r="K1" s="18" t="s">
        <v>19</v>
      </c>
      <c r="L1" s="18" t="s">
        <v>20</v>
      </c>
      <c r="M1" s="18" t="s">
        <v>20</v>
      </c>
      <c r="N1" s="18" t="s">
        <v>65</v>
      </c>
      <c r="O1" s="18" t="s">
        <v>68</v>
      </c>
      <c r="P1" s="18" t="s">
        <v>69</v>
      </c>
      <c r="Q1" s="18" t="s">
        <v>69</v>
      </c>
      <c r="R1" s="18" t="s">
        <v>66</v>
      </c>
      <c r="S1" s="18" t="s">
        <v>67</v>
      </c>
      <c r="T1" s="18" t="s">
        <v>27</v>
      </c>
      <c r="U1" s="18" t="s">
        <v>27</v>
      </c>
      <c r="V1" s="18" t="s">
        <v>28</v>
      </c>
      <c r="W1" s="18" t="s">
        <v>28</v>
      </c>
      <c r="X1" s="18" t="s">
        <v>29</v>
      </c>
      <c r="Y1" s="18" t="s">
        <v>29</v>
      </c>
      <c r="Z1" s="18" t="s">
        <v>30</v>
      </c>
      <c r="AA1" s="18" t="s">
        <v>30</v>
      </c>
    </row>
    <row r="2" spans="1:27">
      <c r="A2">
        <v>1</v>
      </c>
      <c r="B2">
        <v>1</v>
      </c>
      <c r="C2" t="str">
        <f>VLOOKUP(B2,代码,2,FALSE)</f>
        <v>男</v>
      </c>
      <c r="D2">
        <v>2</v>
      </c>
      <c r="E2" t="str">
        <f t="shared" ref="E2:E33" si="0">VLOOKUP(D2,代码,3,FALSE)</f>
        <v>20-30岁</v>
      </c>
      <c r="F2">
        <v>2</v>
      </c>
      <c r="G2" s="21" t="str">
        <f t="shared" ref="G2:G33" si="1">VLOOKUP(F2,代码,4,FALSE)</f>
        <v>企业职员</v>
      </c>
      <c r="H2">
        <v>2</v>
      </c>
      <c r="I2" s="21" t="str">
        <f t="shared" ref="I2:I33" si="2">VLOOKUP(H2,代码,5,FALSE)</f>
        <v>2001元-3000元</v>
      </c>
      <c r="J2">
        <v>3</v>
      </c>
      <c r="K2" s="21" t="str">
        <f t="shared" ref="K2:K33" si="3">VLOOKUP(J2,代码,6,FALSE)</f>
        <v>研究生</v>
      </c>
      <c r="L2">
        <v>1</v>
      </c>
      <c r="M2" t="str">
        <f t="shared" ref="M2:M33" si="4">VLOOKUP(L2,代码,7,FALSE)</f>
        <v>有</v>
      </c>
      <c r="N2">
        <v>2</v>
      </c>
      <c r="O2" s="21" t="str">
        <f t="shared" ref="O2:O33" si="5">VLOOKUP(N2,代码,8,FALSE)</f>
        <v>网络</v>
      </c>
      <c r="P2">
        <v>3</v>
      </c>
      <c r="Q2" s="21" t="str">
        <f t="shared" ref="Q2:Q33" si="6">VLOOKUP(P2,代码,8,FALSE)</f>
        <v>广播</v>
      </c>
      <c r="S2" s="21" t="e">
        <f t="shared" ref="S2:S33" si="7">VLOOKUP(R2,代码,8,FALSE)</f>
        <v>#N/A</v>
      </c>
      <c r="T2">
        <v>1</v>
      </c>
      <c r="U2" t="str">
        <f t="shared" ref="U2:U33" si="8">VLOOKUP(T2,代码,9,FALSE)</f>
        <v>是</v>
      </c>
      <c r="V2">
        <v>1</v>
      </c>
      <c r="W2" t="str">
        <f t="shared" ref="W2:W33" si="9">VLOOKUP(V2,代码,10,FALSE)</f>
        <v>非常好</v>
      </c>
      <c r="X2">
        <v>3</v>
      </c>
      <c r="Y2" t="str">
        <f t="shared" ref="Y2:Y33" si="10">VLOOKUP(X2,代码,11,FALSE)</f>
        <v>很好</v>
      </c>
      <c r="Z2">
        <v>1</v>
      </c>
      <c r="AA2" t="str">
        <f t="shared" ref="AA2:AA33" si="11">VLOOKUP(Z2,代码,12,FALSE)</f>
        <v>有</v>
      </c>
    </row>
    <row r="3" spans="1:27">
      <c r="A3">
        <v>2</v>
      </c>
      <c r="B3">
        <v>2</v>
      </c>
      <c r="C3" t="str">
        <f t="shared" ref="C3:C33" si="12">VLOOKUP(B3,代码,2,FALSE)</f>
        <v>女</v>
      </c>
      <c r="D3">
        <v>3</v>
      </c>
      <c r="E3" t="str">
        <f t="shared" si="0"/>
        <v>31-40岁</v>
      </c>
      <c r="F3">
        <v>2</v>
      </c>
      <c r="G3" s="21" t="str">
        <f t="shared" si="1"/>
        <v>企业职员</v>
      </c>
      <c r="H3">
        <v>3</v>
      </c>
      <c r="I3" s="21" t="str">
        <f t="shared" si="2"/>
        <v>3001元-4000元</v>
      </c>
      <c r="J3">
        <v>3</v>
      </c>
      <c r="K3" s="21" t="str">
        <f t="shared" si="3"/>
        <v>研究生</v>
      </c>
      <c r="L3">
        <v>1</v>
      </c>
      <c r="M3" t="str">
        <f t="shared" si="4"/>
        <v>有</v>
      </c>
      <c r="N3">
        <v>1</v>
      </c>
      <c r="O3" s="21" t="str">
        <f t="shared" si="5"/>
        <v>电视</v>
      </c>
      <c r="P3">
        <v>2</v>
      </c>
      <c r="Q3" s="21" t="str">
        <f t="shared" si="6"/>
        <v>网络</v>
      </c>
      <c r="R3">
        <v>4</v>
      </c>
      <c r="S3" s="21" t="str">
        <f t="shared" si="7"/>
        <v>公交电视</v>
      </c>
      <c r="T3">
        <v>1</v>
      </c>
      <c r="U3" t="str">
        <f t="shared" si="8"/>
        <v>是</v>
      </c>
      <c r="V3">
        <v>2</v>
      </c>
      <c r="W3" t="str">
        <f t="shared" si="9"/>
        <v>很好</v>
      </c>
      <c r="X3">
        <v>4</v>
      </c>
      <c r="Y3" t="str">
        <f t="shared" si="10"/>
        <v>非常好</v>
      </c>
      <c r="Z3">
        <v>1</v>
      </c>
      <c r="AA3" t="str">
        <f t="shared" si="11"/>
        <v>有</v>
      </c>
    </row>
    <row r="4" spans="1:27">
      <c r="A4">
        <v>3</v>
      </c>
      <c r="B4">
        <v>1</v>
      </c>
      <c r="C4" t="str">
        <f t="shared" si="12"/>
        <v>男</v>
      </c>
      <c r="D4">
        <v>4</v>
      </c>
      <c r="E4" t="str">
        <f t="shared" si="0"/>
        <v>40岁以上</v>
      </c>
      <c r="F4">
        <v>4</v>
      </c>
      <c r="G4" s="21" t="str">
        <f t="shared" si="1"/>
        <v>自由职业者</v>
      </c>
      <c r="H4">
        <v>4</v>
      </c>
      <c r="I4" s="21" t="str">
        <f t="shared" si="2"/>
        <v>4001元-5000元</v>
      </c>
      <c r="J4">
        <v>3</v>
      </c>
      <c r="K4" s="21" t="str">
        <f t="shared" si="3"/>
        <v>研究生</v>
      </c>
      <c r="L4">
        <v>1</v>
      </c>
      <c r="M4" t="str">
        <f t="shared" si="4"/>
        <v>有</v>
      </c>
      <c r="N4">
        <v>1</v>
      </c>
      <c r="O4" s="21" t="str">
        <f t="shared" si="5"/>
        <v>电视</v>
      </c>
      <c r="P4">
        <v>2</v>
      </c>
      <c r="Q4" s="21" t="str">
        <f t="shared" si="6"/>
        <v>网络</v>
      </c>
      <c r="S4" s="21" t="e">
        <f t="shared" si="7"/>
        <v>#N/A</v>
      </c>
      <c r="T4">
        <v>1</v>
      </c>
      <c r="U4" t="str">
        <f t="shared" si="8"/>
        <v>是</v>
      </c>
      <c r="V4">
        <v>2</v>
      </c>
      <c r="W4" t="str">
        <f t="shared" si="9"/>
        <v>很好</v>
      </c>
      <c r="X4">
        <v>3</v>
      </c>
      <c r="Y4" t="str">
        <f t="shared" si="10"/>
        <v>很好</v>
      </c>
      <c r="Z4">
        <v>1</v>
      </c>
      <c r="AA4" t="str">
        <f t="shared" si="11"/>
        <v>有</v>
      </c>
    </row>
    <row r="5" spans="1:27">
      <c r="A5">
        <v>4</v>
      </c>
      <c r="B5">
        <v>1</v>
      </c>
      <c r="C5" t="str">
        <f t="shared" si="12"/>
        <v>男</v>
      </c>
      <c r="D5">
        <v>2</v>
      </c>
      <c r="E5" t="str">
        <f t="shared" si="0"/>
        <v>20-30岁</v>
      </c>
      <c r="F5">
        <v>2</v>
      </c>
      <c r="G5" s="21" t="str">
        <f t="shared" si="1"/>
        <v>企业职员</v>
      </c>
      <c r="H5">
        <v>5</v>
      </c>
      <c r="I5" s="21" t="str">
        <f t="shared" si="2"/>
        <v>5001元以上</v>
      </c>
      <c r="J5">
        <v>4</v>
      </c>
      <c r="K5" s="21" t="str">
        <f t="shared" si="3"/>
        <v>硕士及以上</v>
      </c>
      <c r="L5">
        <v>1</v>
      </c>
      <c r="M5" t="str">
        <f t="shared" si="4"/>
        <v>有</v>
      </c>
      <c r="N5">
        <v>1</v>
      </c>
      <c r="O5" s="21" t="str">
        <f t="shared" si="5"/>
        <v>电视</v>
      </c>
      <c r="P5">
        <v>2</v>
      </c>
      <c r="Q5" s="21" t="str">
        <f t="shared" si="6"/>
        <v>网络</v>
      </c>
      <c r="S5" s="21" t="e">
        <f t="shared" si="7"/>
        <v>#N/A</v>
      </c>
      <c r="T5">
        <v>1</v>
      </c>
      <c r="U5" t="str">
        <f t="shared" si="8"/>
        <v>是</v>
      </c>
      <c r="V5">
        <v>3</v>
      </c>
      <c r="W5" t="str">
        <f t="shared" si="9"/>
        <v>一般</v>
      </c>
      <c r="X5">
        <v>2</v>
      </c>
      <c r="Y5" t="str">
        <f t="shared" si="10"/>
        <v>一般</v>
      </c>
      <c r="Z5">
        <v>2</v>
      </c>
      <c r="AA5" t="str">
        <f t="shared" si="11"/>
        <v>没有</v>
      </c>
    </row>
    <row r="6" spans="1:27">
      <c r="A6">
        <v>5</v>
      </c>
      <c r="B6">
        <v>1</v>
      </c>
      <c r="C6" t="str">
        <f t="shared" si="12"/>
        <v>男</v>
      </c>
      <c r="D6">
        <v>3</v>
      </c>
      <c r="E6" t="str">
        <f t="shared" si="0"/>
        <v>31-40岁</v>
      </c>
      <c r="F6">
        <v>3</v>
      </c>
      <c r="G6" s="21" t="str">
        <f t="shared" si="1"/>
        <v>公务员</v>
      </c>
      <c r="H6">
        <v>3</v>
      </c>
      <c r="I6" s="21" t="str">
        <f t="shared" si="2"/>
        <v>3001元-4000元</v>
      </c>
      <c r="J6">
        <v>3</v>
      </c>
      <c r="K6" s="21" t="str">
        <f t="shared" si="3"/>
        <v>研究生</v>
      </c>
      <c r="L6">
        <v>1</v>
      </c>
      <c r="M6" t="str">
        <f t="shared" si="4"/>
        <v>有</v>
      </c>
      <c r="N6">
        <v>1</v>
      </c>
      <c r="O6" s="21" t="str">
        <f t="shared" si="5"/>
        <v>电视</v>
      </c>
      <c r="P6">
        <v>2</v>
      </c>
      <c r="Q6" s="21" t="str">
        <f t="shared" si="6"/>
        <v>网络</v>
      </c>
      <c r="R6">
        <v>3</v>
      </c>
      <c r="S6" s="21" t="str">
        <f t="shared" si="7"/>
        <v>广播</v>
      </c>
      <c r="T6">
        <v>1</v>
      </c>
      <c r="U6" t="str">
        <f t="shared" si="8"/>
        <v>是</v>
      </c>
      <c r="V6">
        <v>1</v>
      </c>
      <c r="W6" t="str">
        <f t="shared" si="9"/>
        <v>非常好</v>
      </c>
      <c r="X6">
        <v>4</v>
      </c>
      <c r="Y6" t="str">
        <f t="shared" si="10"/>
        <v>非常好</v>
      </c>
      <c r="Z6">
        <v>1</v>
      </c>
      <c r="AA6" t="str">
        <f t="shared" si="11"/>
        <v>有</v>
      </c>
    </row>
    <row r="7" spans="1:27">
      <c r="A7">
        <v>6</v>
      </c>
      <c r="B7">
        <v>1</v>
      </c>
      <c r="C7" t="str">
        <f t="shared" si="12"/>
        <v>男</v>
      </c>
      <c r="D7">
        <v>1</v>
      </c>
      <c r="E7" t="str">
        <f t="shared" si="0"/>
        <v>20岁以下</v>
      </c>
      <c r="F7">
        <v>1</v>
      </c>
      <c r="G7" s="21" t="str">
        <f t="shared" si="1"/>
        <v>学生</v>
      </c>
      <c r="H7">
        <v>1</v>
      </c>
      <c r="I7" s="21" t="str">
        <f t="shared" si="2"/>
        <v>2000元以下</v>
      </c>
      <c r="J7">
        <v>2</v>
      </c>
      <c r="K7" s="21" t="str">
        <f t="shared" si="3"/>
        <v>大专或本科</v>
      </c>
      <c r="L7">
        <v>1</v>
      </c>
      <c r="M7" t="str">
        <f t="shared" si="4"/>
        <v>有</v>
      </c>
      <c r="N7">
        <v>1</v>
      </c>
      <c r="O7" s="21" t="str">
        <f t="shared" si="5"/>
        <v>电视</v>
      </c>
      <c r="P7">
        <v>2</v>
      </c>
      <c r="Q7" s="21" t="str">
        <f t="shared" si="6"/>
        <v>网络</v>
      </c>
      <c r="R7">
        <v>4</v>
      </c>
      <c r="S7" s="21" t="str">
        <f t="shared" si="7"/>
        <v>公交电视</v>
      </c>
      <c r="T7">
        <v>1</v>
      </c>
      <c r="U7" t="str">
        <f t="shared" si="8"/>
        <v>是</v>
      </c>
      <c r="V7">
        <v>2</v>
      </c>
      <c r="W7" t="str">
        <f t="shared" si="9"/>
        <v>很好</v>
      </c>
      <c r="X7">
        <v>4</v>
      </c>
      <c r="Y7" t="str">
        <f t="shared" si="10"/>
        <v>非常好</v>
      </c>
      <c r="Z7">
        <v>1</v>
      </c>
      <c r="AA7" t="str">
        <f t="shared" si="11"/>
        <v>有</v>
      </c>
    </row>
    <row r="8" spans="1:27">
      <c r="A8">
        <v>7</v>
      </c>
      <c r="B8">
        <v>1</v>
      </c>
      <c r="C8" t="str">
        <f t="shared" si="12"/>
        <v>男</v>
      </c>
      <c r="D8">
        <v>2</v>
      </c>
      <c r="E8" t="str">
        <f t="shared" si="0"/>
        <v>20-30岁</v>
      </c>
      <c r="F8">
        <v>2</v>
      </c>
      <c r="G8" s="21" t="str">
        <f t="shared" si="1"/>
        <v>企业职员</v>
      </c>
      <c r="H8">
        <v>2</v>
      </c>
      <c r="I8" s="21" t="str">
        <f t="shared" si="2"/>
        <v>2001元-3000元</v>
      </c>
      <c r="J8">
        <v>2</v>
      </c>
      <c r="K8" s="21" t="str">
        <f t="shared" si="3"/>
        <v>大专或本科</v>
      </c>
      <c r="L8">
        <v>1</v>
      </c>
      <c r="M8" t="str">
        <f t="shared" si="4"/>
        <v>有</v>
      </c>
      <c r="N8">
        <v>1</v>
      </c>
      <c r="O8" s="21" t="str">
        <f t="shared" si="5"/>
        <v>电视</v>
      </c>
      <c r="P8">
        <v>4</v>
      </c>
      <c r="Q8" s="21" t="str">
        <f t="shared" si="6"/>
        <v>公交电视</v>
      </c>
      <c r="S8" s="21" t="e">
        <f t="shared" si="7"/>
        <v>#N/A</v>
      </c>
      <c r="T8">
        <v>1</v>
      </c>
      <c r="U8" t="str">
        <f t="shared" si="8"/>
        <v>是</v>
      </c>
      <c r="V8">
        <v>1</v>
      </c>
      <c r="W8" t="str">
        <f t="shared" si="9"/>
        <v>非常好</v>
      </c>
      <c r="X8">
        <v>4</v>
      </c>
      <c r="Y8" t="str">
        <f t="shared" si="10"/>
        <v>非常好</v>
      </c>
      <c r="Z8">
        <v>1</v>
      </c>
      <c r="AA8" t="str">
        <f t="shared" si="11"/>
        <v>有</v>
      </c>
    </row>
    <row r="9" spans="1:27">
      <c r="A9">
        <v>8</v>
      </c>
      <c r="B9">
        <v>1</v>
      </c>
      <c r="C9" t="str">
        <f t="shared" si="12"/>
        <v>男</v>
      </c>
      <c r="D9">
        <v>2</v>
      </c>
      <c r="E9" t="str">
        <f t="shared" si="0"/>
        <v>20-30岁</v>
      </c>
      <c r="F9">
        <v>3</v>
      </c>
      <c r="G9" s="21" t="str">
        <f t="shared" si="1"/>
        <v>公务员</v>
      </c>
      <c r="H9">
        <v>2</v>
      </c>
      <c r="I9" s="21" t="str">
        <f t="shared" si="2"/>
        <v>2001元-3000元</v>
      </c>
      <c r="J9">
        <v>2</v>
      </c>
      <c r="K9" s="21" t="str">
        <f t="shared" si="3"/>
        <v>大专或本科</v>
      </c>
      <c r="L9">
        <v>1</v>
      </c>
      <c r="M9" t="str">
        <f t="shared" si="4"/>
        <v>有</v>
      </c>
      <c r="N9">
        <v>1</v>
      </c>
      <c r="O9" s="21" t="str">
        <f t="shared" si="5"/>
        <v>电视</v>
      </c>
      <c r="P9">
        <v>2</v>
      </c>
      <c r="Q9" s="21" t="str">
        <f t="shared" si="6"/>
        <v>网络</v>
      </c>
      <c r="S9" s="21" t="e">
        <f t="shared" si="7"/>
        <v>#N/A</v>
      </c>
      <c r="T9">
        <v>1</v>
      </c>
      <c r="U9" t="str">
        <f t="shared" si="8"/>
        <v>是</v>
      </c>
      <c r="V9">
        <v>3</v>
      </c>
      <c r="W9" t="str">
        <f t="shared" si="9"/>
        <v>一般</v>
      </c>
      <c r="X9">
        <v>2</v>
      </c>
      <c r="Y9" t="str">
        <f t="shared" si="10"/>
        <v>一般</v>
      </c>
      <c r="Z9">
        <v>3</v>
      </c>
      <c r="AA9" t="str">
        <f t="shared" si="11"/>
        <v>说不清</v>
      </c>
    </row>
    <row r="10" spans="1:27">
      <c r="A10">
        <v>9</v>
      </c>
      <c r="B10">
        <v>1</v>
      </c>
      <c r="C10" t="str">
        <f t="shared" si="12"/>
        <v>男</v>
      </c>
      <c r="D10">
        <v>2</v>
      </c>
      <c r="E10" t="str">
        <f t="shared" si="0"/>
        <v>20-30岁</v>
      </c>
      <c r="F10">
        <v>2</v>
      </c>
      <c r="G10" s="21" t="str">
        <f t="shared" si="1"/>
        <v>企业职员</v>
      </c>
      <c r="H10">
        <v>3</v>
      </c>
      <c r="I10" s="21" t="str">
        <f t="shared" si="2"/>
        <v>3001元-4000元</v>
      </c>
      <c r="J10">
        <v>4</v>
      </c>
      <c r="K10" s="21" t="str">
        <f t="shared" si="3"/>
        <v>硕士及以上</v>
      </c>
      <c r="L10">
        <v>1</v>
      </c>
      <c r="M10" t="str">
        <f t="shared" si="4"/>
        <v>有</v>
      </c>
      <c r="N10">
        <v>1</v>
      </c>
      <c r="O10" s="21" t="str">
        <f t="shared" si="5"/>
        <v>电视</v>
      </c>
      <c r="P10">
        <v>2</v>
      </c>
      <c r="Q10" s="21" t="str">
        <f t="shared" si="6"/>
        <v>网络</v>
      </c>
      <c r="S10" s="21" t="e">
        <f t="shared" si="7"/>
        <v>#N/A</v>
      </c>
      <c r="T10">
        <v>1</v>
      </c>
      <c r="U10" t="str">
        <f t="shared" si="8"/>
        <v>是</v>
      </c>
      <c r="V10">
        <v>3</v>
      </c>
      <c r="W10" t="str">
        <f t="shared" si="9"/>
        <v>一般</v>
      </c>
      <c r="X10">
        <v>3</v>
      </c>
      <c r="Y10" t="str">
        <f t="shared" si="10"/>
        <v>很好</v>
      </c>
      <c r="Z10">
        <v>3</v>
      </c>
      <c r="AA10" t="str">
        <f t="shared" si="11"/>
        <v>说不清</v>
      </c>
    </row>
    <row r="11" spans="1:27">
      <c r="A11">
        <v>10</v>
      </c>
      <c r="B11">
        <v>1</v>
      </c>
      <c r="C11" t="str">
        <f t="shared" si="12"/>
        <v>男</v>
      </c>
      <c r="D11">
        <v>3</v>
      </c>
      <c r="E11" t="str">
        <f t="shared" si="0"/>
        <v>31-40岁</v>
      </c>
      <c r="F11">
        <v>4</v>
      </c>
      <c r="G11" s="21" t="str">
        <f t="shared" si="1"/>
        <v>自由职业者</v>
      </c>
      <c r="H11">
        <v>5</v>
      </c>
      <c r="I11" s="21" t="str">
        <f t="shared" si="2"/>
        <v>5001元以上</v>
      </c>
      <c r="J11">
        <v>4</v>
      </c>
      <c r="K11" s="21" t="str">
        <f t="shared" si="3"/>
        <v>硕士及以上</v>
      </c>
      <c r="L11">
        <v>1</v>
      </c>
      <c r="M11" t="str">
        <f t="shared" si="4"/>
        <v>有</v>
      </c>
      <c r="N11">
        <v>1</v>
      </c>
      <c r="O11" s="21" t="str">
        <f t="shared" si="5"/>
        <v>电视</v>
      </c>
      <c r="P11">
        <v>2</v>
      </c>
      <c r="Q11" s="21" t="str">
        <f t="shared" si="6"/>
        <v>网络</v>
      </c>
      <c r="S11" s="21" t="e">
        <f t="shared" si="7"/>
        <v>#N/A</v>
      </c>
      <c r="T11">
        <v>1</v>
      </c>
      <c r="U11" t="str">
        <f t="shared" si="8"/>
        <v>是</v>
      </c>
      <c r="V11">
        <v>4</v>
      </c>
      <c r="W11" t="str">
        <f t="shared" si="9"/>
        <v>差</v>
      </c>
      <c r="X11">
        <v>1</v>
      </c>
      <c r="Y11" t="str">
        <f t="shared" si="10"/>
        <v>不怎么样</v>
      </c>
      <c r="Z11">
        <v>3</v>
      </c>
      <c r="AA11" t="str">
        <f t="shared" si="11"/>
        <v>说不清</v>
      </c>
    </row>
    <row r="12" spans="1:27">
      <c r="A12">
        <v>11</v>
      </c>
      <c r="B12">
        <v>2</v>
      </c>
      <c r="C12" t="str">
        <f t="shared" si="12"/>
        <v>女</v>
      </c>
      <c r="D12">
        <v>1</v>
      </c>
      <c r="E12" t="str">
        <f t="shared" si="0"/>
        <v>20岁以下</v>
      </c>
      <c r="F12">
        <v>1</v>
      </c>
      <c r="G12" s="21" t="str">
        <f t="shared" si="1"/>
        <v>学生</v>
      </c>
      <c r="H12">
        <v>1</v>
      </c>
      <c r="I12" s="21" t="str">
        <f t="shared" si="2"/>
        <v>2000元以下</v>
      </c>
      <c r="J12">
        <v>1</v>
      </c>
      <c r="K12" s="21" t="str">
        <f t="shared" si="3"/>
        <v>中专</v>
      </c>
      <c r="L12">
        <v>1</v>
      </c>
      <c r="M12" t="str">
        <f t="shared" si="4"/>
        <v>有</v>
      </c>
      <c r="N12">
        <v>1</v>
      </c>
      <c r="O12" s="21" t="str">
        <f t="shared" si="5"/>
        <v>电视</v>
      </c>
      <c r="P12">
        <v>2</v>
      </c>
      <c r="Q12" s="21" t="str">
        <f t="shared" si="6"/>
        <v>网络</v>
      </c>
      <c r="R12">
        <v>4</v>
      </c>
      <c r="S12" s="21" t="str">
        <f t="shared" si="7"/>
        <v>公交电视</v>
      </c>
      <c r="T12">
        <v>1</v>
      </c>
      <c r="U12" t="str">
        <f t="shared" si="8"/>
        <v>是</v>
      </c>
      <c r="V12">
        <v>1</v>
      </c>
      <c r="W12" t="str">
        <f t="shared" si="9"/>
        <v>非常好</v>
      </c>
      <c r="X12">
        <v>4</v>
      </c>
      <c r="Y12" t="str">
        <f t="shared" si="10"/>
        <v>非常好</v>
      </c>
      <c r="Z12">
        <v>1</v>
      </c>
      <c r="AA12" t="str">
        <f t="shared" si="11"/>
        <v>有</v>
      </c>
    </row>
    <row r="13" spans="1:27">
      <c r="A13">
        <v>12</v>
      </c>
      <c r="B13">
        <v>2</v>
      </c>
      <c r="C13" t="str">
        <f t="shared" si="12"/>
        <v>女</v>
      </c>
      <c r="D13">
        <v>1</v>
      </c>
      <c r="E13" t="str">
        <f t="shared" si="0"/>
        <v>20岁以下</v>
      </c>
      <c r="F13">
        <v>1</v>
      </c>
      <c r="G13" s="21" t="str">
        <f t="shared" si="1"/>
        <v>学生</v>
      </c>
      <c r="H13">
        <v>1</v>
      </c>
      <c r="I13" s="21" t="str">
        <f t="shared" si="2"/>
        <v>2000元以下</v>
      </c>
      <c r="J13">
        <v>2</v>
      </c>
      <c r="K13" s="21" t="str">
        <f t="shared" si="3"/>
        <v>大专或本科</v>
      </c>
      <c r="L13">
        <v>1</v>
      </c>
      <c r="M13" t="str">
        <f t="shared" si="4"/>
        <v>有</v>
      </c>
      <c r="N13">
        <v>1</v>
      </c>
      <c r="O13" s="21" t="str">
        <f t="shared" si="5"/>
        <v>电视</v>
      </c>
      <c r="P13">
        <v>2</v>
      </c>
      <c r="Q13" s="21" t="str">
        <f t="shared" si="6"/>
        <v>网络</v>
      </c>
      <c r="S13" s="21" t="e">
        <f t="shared" si="7"/>
        <v>#N/A</v>
      </c>
      <c r="T13">
        <v>1</v>
      </c>
      <c r="U13" t="str">
        <f t="shared" si="8"/>
        <v>是</v>
      </c>
      <c r="V13">
        <v>2</v>
      </c>
      <c r="W13" t="str">
        <f t="shared" si="9"/>
        <v>很好</v>
      </c>
      <c r="X13">
        <v>3</v>
      </c>
      <c r="Y13" t="str">
        <f t="shared" si="10"/>
        <v>很好</v>
      </c>
      <c r="Z13">
        <v>1</v>
      </c>
      <c r="AA13" t="str">
        <f t="shared" si="11"/>
        <v>有</v>
      </c>
    </row>
    <row r="14" spans="1:27">
      <c r="A14">
        <v>13</v>
      </c>
      <c r="B14">
        <v>2</v>
      </c>
      <c r="C14" t="str">
        <f t="shared" si="12"/>
        <v>女</v>
      </c>
      <c r="D14">
        <v>3</v>
      </c>
      <c r="E14" t="str">
        <f t="shared" si="0"/>
        <v>31-40岁</v>
      </c>
      <c r="F14">
        <v>2</v>
      </c>
      <c r="G14" s="21" t="str">
        <f t="shared" si="1"/>
        <v>企业职员</v>
      </c>
      <c r="H14">
        <v>2</v>
      </c>
      <c r="I14" s="21" t="str">
        <f t="shared" si="2"/>
        <v>2001元-3000元</v>
      </c>
      <c r="J14">
        <v>3</v>
      </c>
      <c r="K14" s="21" t="str">
        <f t="shared" si="3"/>
        <v>研究生</v>
      </c>
      <c r="L14">
        <v>1</v>
      </c>
      <c r="M14" t="str">
        <f t="shared" si="4"/>
        <v>有</v>
      </c>
      <c r="N14">
        <v>1</v>
      </c>
      <c r="O14" s="21" t="str">
        <f t="shared" si="5"/>
        <v>电视</v>
      </c>
      <c r="P14">
        <v>2</v>
      </c>
      <c r="Q14" s="21" t="str">
        <f t="shared" si="6"/>
        <v>网络</v>
      </c>
      <c r="S14" s="21" t="e">
        <f t="shared" si="7"/>
        <v>#N/A</v>
      </c>
      <c r="T14">
        <v>1</v>
      </c>
      <c r="U14" t="str">
        <f t="shared" si="8"/>
        <v>是</v>
      </c>
      <c r="V14">
        <v>2</v>
      </c>
      <c r="W14" t="str">
        <f t="shared" si="9"/>
        <v>很好</v>
      </c>
      <c r="X14">
        <v>4</v>
      </c>
      <c r="Y14" t="str">
        <f t="shared" si="10"/>
        <v>非常好</v>
      </c>
      <c r="Z14">
        <v>1</v>
      </c>
      <c r="AA14" t="str">
        <f t="shared" si="11"/>
        <v>有</v>
      </c>
    </row>
    <row r="15" spans="1:27">
      <c r="A15">
        <v>14</v>
      </c>
      <c r="B15">
        <v>2</v>
      </c>
      <c r="C15" t="str">
        <f t="shared" si="12"/>
        <v>女</v>
      </c>
      <c r="D15">
        <v>3</v>
      </c>
      <c r="E15" t="str">
        <f t="shared" si="0"/>
        <v>31-40岁</v>
      </c>
      <c r="F15">
        <v>3</v>
      </c>
      <c r="G15" s="21" t="str">
        <f t="shared" si="1"/>
        <v>公务员</v>
      </c>
      <c r="H15">
        <v>4</v>
      </c>
      <c r="I15" s="21" t="str">
        <f t="shared" si="2"/>
        <v>4001元-5000元</v>
      </c>
      <c r="J15">
        <v>3</v>
      </c>
      <c r="K15" s="21" t="str">
        <f t="shared" si="3"/>
        <v>研究生</v>
      </c>
      <c r="L15">
        <v>1</v>
      </c>
      <c r="M15" t="str">
        <f t="shared" si="4"/>
        <v>有</v>
      </c>
      <c r="N15">
        <v>1</v>
      </c>
      <c r="O15" s="21" t="str">
        <f t="shared" si="5"/>
        <v>电视</v>
      </c>
      <c r="P15">
        <v>2</v>
      </c>
      <c r="Q15" s="21" t="str">
        <f t="shared" si="6"/>
        <v>网络</v>
      </c>
      <c r="S15" s="21" t="e">
        <f t="shared" si="7"/>
        <v>#N/A</v>
      </c>
      <c r="T15">
        <v>1</v>
      </c>
      <c r="U15" t="str">
        <f t="shared" si="8"/>
        <v>是</v>
      </c>
      <c r="V15">
        <v>1</v>
      </c>
      <c r="W15" t="str">
        <f t="shared" si="9"/>
        <v>非常好</v>
      </c>
      <c r="X15">
        <v>3</v>
      </c>
      <c r="Y15" t="str">
        <f t="shared" si="10"/>
        <v>很好</v>
      </c>
      <c r="Z15">
        <v>3</v>
      </c>
      <c r="AA15" t="str">
        <f t="shared" si="11"/>
        <v>说不清</v>
      </c>
    </row>
    <row r="16" spans="1:27">
      <c r="A16">
        <v>15</v>
      </c>
      <c r="B16">
        <v>2</v>
      </c>
      <c r="C16" t="str">
        <f t="shared" si="12"/>
        <v>女</v>
      </c>
      <c r="D16">
        <v>3</v>
      </c>
      <c r="E16" t="str">
        <f t="shared" si="0"/>
        <v>31-40岁</v>
      </c>
      <c r="F16">
        <v>2</v>
      </c>
      <c r="G16" s="21" t="str">
        <f t="shared" si="1"/>
        <v>企业职员</v>
      </c>
      <c r="H16">
        <v>3</v>
      </c>
      <c r="I16" s="21" t="str">
        <f t="shared" si="2"/>
        <v>3001元-4000元</v>
      </c>
      <c r="J16">
        <v>4</v>
      </c>
      <c r="K16" s="21" t="str">
        <f t="shared" si="3"/>
        <v>硕士及以上</v>
      </c>
      <c r="L16">
        <v>1</v>
      </c>
      <c r="M16" t="str">
        <f t="shared" si="4"/>
        <v>有</v>
      </c>
      <c r="N16">
        <v>1</v>
      </c>
      <c r="O16" s="21" t="str">
        <f t="shared" si="5"/>
        <v>电视</v>
      </c>
      <c r="P16">
        <v>2</v>
      </c>
      <c r="Q16" s="21" t="str">
        <f t="shared" si="6"/>
        <v>网络</v>
      </c>
      <c r="S16" s="21" t="e">
        <f t="shared" si="7"/>
        <v>#N/A</v>
      </c>
      <c r="T16">
        <v>1</v>
      </c>
      <c r="U16" t="str">
        <f t="shared" si="8"/>
        <v>是</v>
      </c>
      <c r="V16">
        <v>2</v>
      </c>
      <c r="W16" t="str">
        <f t="shared" si="9"/>
        <v>很好</v>
      </c>
      <c r="X16">
        <v>3</v>
      </c>
      <c r="Y16" t="str">
        <f t="shared" si="10"/>
        <v>很好</v>
      </c>
      <c r="Z16">
        <v>1</v>
      </c>
      <c r="AA16" t="str">
        <f t="shared" si="11"/>
        <v>有</v>
      </c>
    </row>
    <row r="17" spans="1:27">
      <c r="A17">
        <v>16</v>
      </c>
      <c r="B17">
        <v>2</v>
      </c>
      <c r="C17" t="str">
        <f t="shared" si="12"/>
        <v>女</v>
      </c>
      <c r="D17">
        <v>4</v>
      </c>
      <c r="E17" t="str">
        <f t="shared" si="0"/>
        <v>40岁以上</v>
      </c>
      <c r="F17">
        <v>4</v>
      </c>
      <c r="G17" s="21" t="str">
        <f t="shared" si="1"/>
        <v>自由职业者</v>
      </c>
      <c r="H17">
        <v>5</v>
      </c>
      <c r="I17" s="21" t="str">
        <f t="shared" si="2"/>
        <v>5001元以上</v>
      </c>
      <c r="J17">
        <v>4</v>
      </c>
      <c r="K17" s="21" t="str">
        <f t="shared" si="3"/>
        <v>硕士及以上</v>
      </c>
      <c r="L17">
        <v>1</v>
      </c>
      <c r="M17" t="str">
        <f t="shared" si="4"/>
        <v>有</v>
      </c>
      <c r="N17">
        <v>1</v>
      </c>
      <c r="O17" s="21" t="str">
        <f t="shared" si="5"/>
        <v>电视</v>
      </c>
      <c r="P17">
        <v>3</v>
      </c>
      <c r="Q17" s="21" t="str">
        <f t="shared" si="6"/>
        <v>广播</v>
      </c>
      <c r="S17" s="21" t="e">
        <f t="shared" si="7"/>
        <v>#N/A</v>
      </c>
      <c r="T17">
        <v>1</v>
      </c>
      <c r="U17" t="str">
        <f t="shared" si="8"/>
        <v>是</v>
      </c>
      <c r="V17">
        <v>2</v>
      </c>
      <c r="W17" t="str">
        <f t="shared" si="9"/>
        <v>很好</v>
      </c>
      <c r="X17">
        <v>3</v>
      </c>
      <c r="Y17" t="str">
        <f t="shared" si="10"/>
        <v>很好</v>
      </c>
      <c r="Z17">
        <v>1</v>
      </c>
      <c r="AA17" t="str">
        <f t="shared" si="11"/>
        <v>有</v>
      </c>
    </row>
    <row r="18" spans="1:27">
      <c r="A18">
        <v>17</v>
      </c>
      <c r="B18">
        <v>2</v>
      </c>
      <c r="C18" t="str">
        <f t="shared" si="12"/>
        <v>女</v>
      </c>
      <c r="D18">
        <v>4</v>
      </c>
      <c r="E18" t="str">
        <f t="shared" si="0"/>
        <v>40岁以上</v>
      </c>
      <c r="F18">
        <v>3</v>
      </c>
      <c r="G18" s="21" t="str">
        <f t="shared" si="1"/>
        <v>公务员</v>
      </c>
      <c r="H18">
        <v>5</v>
      </c>
      <c r="I18" s="21" t="str">
        <f t="shared" si="2"/>
        <v>5001元以上</v>
      </c>
      <c r="J18">
        <v>3</v>
      </c>
      <c r="K18" s="21" t="str">
        <f t="shared" si="3"/>
        <v>研究生</v>
      </c>
      <c r="L18">
        <v>1</v>
      </c>
      <c r="M18" t="str">
        <f t="shared" si="4"/>
        <v>有</v>
      </c>
      <c r="N18">
        <v>1</v>
      </c>
      <c r="O18" s="21" t="str">
        <f t="shared" si="5"/>
        <v>电视</v>
      </c>
      <c r="P18">
        <v>3</v>
      </c>
      <c r="Q18" s="21" t="str">
        <f t="shared" si="6"/>
        <v>广播</v>
      </c>
      <c r="S18" s="21" t="e">
        <f t="shared" si="7"/>
        <v>#N/A</v>
      </c>
      <c r="T18">
        <v>1</v>
      </c>
      <c r="U18" t="str">
        <f t="shared" si="8"/>
        <v>是</v>
      </c>
      <c r="V18">
        <v>1</v>
      </c>
      <c r="W18" t="str">
        <f t="shared" si="9"/>
        <v>非常好</v>
      </c>
      <c r="X18">
        <v>4</v>
      </c>
      <c r="Y18" t="str">
        <f t="shared" si="10"/>
        <v>非常好</v>
      </c>
      <c r="Z18">
        <v>3</v>
      </c>
      <c r="AA18" t="str">
        <f t="shared" si="11"/>
        <v>说不清</v>
      </c>
    </row>
    <row r="19" spans="1:27">
      <c r="A19">
        <v>18</v>
      </c>
      <c r="B19">
        <v>2</v>
      </c>
      <c r="C19" t="str">
        <f t="shared" si="12"/>
        <v>女</v>
      </c>
      <c r="D19">
        <v>4</v>
      </c>
      <c r="E19" t="str">
        <f t="shared" si="0"/>
        <v>40岁以上</v>
      </c>
      <c r="F19">
        <v>3</v>
      </c>
      <c r="G19" s="21" t="str">
        <f t="shared" si="1"/>
        <v>公务员</v>
      </c>
      <c r="H19">
        <v>4</v>
      </c>
      <c r="I19" s="21" t="str">
        <f t="shared" si="2"/>
        <v>4001元-5000元</v>
      </c>
      <c r="J19">
        <v>3</v>
      </c>
      <c r="K19" s="21" t="str">
        <f t="shared" si="3"/>
        <v>研究生</v>
      </c>
      <c r="L19">
        <v>1</v>
      </c>
      <c r="M19" t="str">
        <f t="shared" si="4"/>
        <v>有</v>
      </c>
      <c r="N19">
        <v>1</v>
      </c>
      <c r="O19" s="21" t="str">
        <f t="shared" si="5"/>
        <v>电视</v>
      </c>
      <c r="P19">
        <v>3</v>
      </c>
      <c r="Q19" s="21" t="str">
        <f t="shared" si="6"/>
        <v>广播</v>
      </c>
      <c r="S19" s="21" t="e">
        <f t="shared" si="7"/>
        <v>#N/A</v>
      </c>
      <c r="T19">
        <v>1</v>
      </c>
      <c r="U19" t="str">
        <f t="shared" si="8"/>
        <v>是</v>
      </c>
      <c r="V19">
        <v>1</v>
      </c>
      <c r="W19" t="str">
        <f t="shared" si="9"/>
        <v>非常好</v>
      </c>
      <c r="X19">
        <v>3</v>
      </c>
      <c r="Y19" t="str">
        <f t="shared" si="10"/>
        <v>很好</v>
      </c>
      <c r="Z19">
        <v>1</v>
      </c>
      <c r="AA19" t="str">
        <f t="shared" si="11"/>
        <v>有</v>
      </c>
    </row>
    <row r="20" spans="1:27">
      <c r="A20">
        <v>19</v>
      </c>
      <c r="B20">
        <v>2</v>
      </c>
      <c r="C20" t="str">
        <f t="shared" si="12"/>
        <v>女</v>
      </c>
      <c r="D20">
        <v>2</v>
      </c>
      <c r="E20" t="str">
        <f t="shared" si="0"/>
        <v>20-30岁</v>
      </c>
      <c r="F20">
        <v>4</v>
      </c>
      <c r="G20" s="21" t="str">
        <f t="shared" si="1"/>
        <v>自由职业者</v>
      </c>
      <c r="H20">
        <v>4</v>
      </c>
      <c r="I20" s="21" t="str">
        <f t="shared" si="2"/>
        <v>4001元-5000元</v>
      </c>
      <c r="J20">
        <v>2</v>
      </c>
      <c r="K20" s="21" t="str">
        <f t="shared" si="3"/>
        <v>大专或本科</v>
      </c>
      <c r="L20">
        <v>1</v>
      </c>
      <c r="M20" t="str">
        <f t="shared" si="4"/>
        <v>有</v>
      </c>
      <c r="N20">
        <v>1</v>
      </c>
      <c r="O20" s="21" t="str">
        <f t="shared" si="5"/>
        <v>电视</v>
      </c>
      <c r="P20">
        <v>2</v>
      </c>
      <c r="Q20" s="21" t="str">
        <f t="shared" si="6"/>
        <v>网络</v>
      </c>
      <c r="S20" s="21" t="e">
        <f t="shared" si="7"/>
        <v>#N/A</v>
      </c>
      <c r="T20">
        <v>1</v>
      </c>
      <c r="U20" t="str">
        <f t="shared" si="8"/>
        <v>是</v>
      </c>
      <c r="V20">
        <v>1</v>
      </c>
      <c r="W20" t="str">
        <f t="shared" si="9"/>
        <v>非常好</v>
      </c>
      <c r="X20">
        <v>3</v>
      </c>
      <c r="Y20" t="str">
        <f t="shared" si="10"/>
        <v>很好</v>
      </c>
      <c r="Z20">
        <v>1</v>
      </c>
      <c r="AA20" t="str">
        <f t="shared" si="11"/>
        <v>有</v>
      </c>
    </row>
    <row r="21" spans="1:27">
      <c r="A21">
        <v>20</v>
      </c>
      <c r="B21">
        <v>2</v>
      </c>
      <c r="C21" t="str">
        <f t="shared" si="12"/>
        <v>女</v>
      </c>
      <c r="D21">
        <v>2</v>
      </c>
      <c r="E21" t="str">
        <f t="shared" si="0"/>
        <v>20-30岁</v>
      </c>
      <c r="F21">
        <v>2</v>
      </c>
      <c r="G21" s="21" t="str">
        <f t="shared" si="1"/>
        <v>企业职员</v>
      </c>
      <c r="H21">
        <v>3</v>
      </c>
      <c r="I21" s="21" t="str">
        <f t="shared" si="2"/>
        <v>3001元-4000元</v>
      </c>
      <c r="J21">
        <v>3</v>
      </c>
      <c r="K21" s="21" t="str">
        <f t="shared" si="3"/>
        <v>研究生</v>
      </c>
      <c r="L21">
        <v>1</v>
      </c>
      <c r="M21" t="str">
        <f t="shared" si="4"/>
        <v>有</v>
      </c>
      <c r="N21">
        <v>1</v>
      </c>
      <c r="O21" s="21" t="str">
        <f t="shared" si="5"/>
        <v>电视</v>
      </c>
      <c r="P21">
        <v>2</v>
      </c>
      <c r="Q21" s="21" t="str">
        <f t="shared" si="6"/>
        <v>网络</v>
      </c>
      <c r="S21" s="21" t="e">
        <f t="shared" si="7"/>
        <v>#N/A</v>
      </c>
      <c r="T21">
        <v>1</v>
      </c>
      <c r="U21" t="str">
        <f t="shared" si="8"/>
        <v>是</v>
      </c>
      <c r="V21">
        <v>2</v>
      </c>
      <c r="W21" t="str">
        <f t="shared" si="9"/>
        <v>很好</v>
      </c>
      <c r="X21">
        <v>3</v>
      </c>
      <c r="Y21" t="str">
        <f t="shared" si="10"/>
        <v>很好</v>
      </c>
      <c r="Z21">
        <v>1</v>
      </c>
      <c r="AA21" t="str">
        <f t="shared" si="11"/>
        <v>有</v>
      </c>
    </row>
    <row r="22" spans="1:27">
      <c r="A22">
        <v>21</v>
      </c>
      <c r="B22">
        <v>2</v>
      </c>
      <c r="C22" t="str">
        <f t="shared" si="12"/>
        <v>女</v>
      </c>
      <c r="D22">
        <v>2</v>
      </c>
      <c r="E22" t="str">
        <f t="shared" si="0"/>
        <v>20-30岁</v>
      </c>
      <c r="F22">
        <v>3</v>
      </c>
      <c r="G22" s="21" t="str">
        <f t="shared" si="1"/>
        <v>公务员</v>
      </c>
      <c r="H22">
        <v>2</v>
      </c>
      <c r="I22" s="21" t="str">
        <f t="shared" si="2"/>
        <v>2001元-3000元</v>
      </c>
      <c r="J22">
        <v>3</v>
      </c>
      <c r="K22" s="21" t="str">
        <f t="shared" si="3"/>
        <v>研究生</v>
      </c>
      <c r="L22">
        <v>1</v>
      </c>
      <c r="M22" t="str">
        <f t="shared" si="4"/>
        <v>有</v>
      </c>
      <c r="N22">
        <v>1</v>
      </c>
      <c r="O22" s="21" t="str">
        <f t="shared" si="5"/>
        <v>电视</v>
      </c>
      <c r="P22">
        <v>2</v>
      </c>
      <c r="Q22" s="21" t="str">
        <f t="shared" si="6"/>
        <v>网络</v>
      </c>
      <c r="S22" s="21" t="e">
        <f t="shared" si="7"/>
        <v>#N/A</v>
      </c>
      <c r="T22">
        <v>1</v>
      </c>
      <c r="U22" t="str">
        <f t="shared" si="8"/>
        <v>是</v>
      </c>
      <c r="V22">
        <v>1</v>
      </c>
      <c r="W22" t="str">
        <f t="shared" si="9"/>
        <v>非常好</v>
      </c>
      <c r="X22">
        <v>3</v>
      </c>
      <c r="Y22" t="str">
        <f t="shared" si="10"/>
        <v>很好</v>
      </c>
      <c r="Z22">
        <v>1</v>
      </c>
      <c r="AA22" t="str">
        <f t="shared" si="11"/>
        <v>有</v>
      </c>
    </row>
    <row r="23" spans="1:27">
      <c r="A23">
        <v>22</v>
      </c>
      <c r="B23">
        <v>1</v>
      </c>
      <c r="C23" t="str">
        <f t="shared" si="12"/>
        <v>男</v>
      </c>
      <c r="D23">
        <v>1</v>
      </c>
      <c r="E23" t="str">
        <f t="shared" si="0"/>
        <v>20岁以下</v>
      </c>
      <c r="F23">
        <v>1</v>
      </c>
      <c r="G23" s="21" t="str">
        <f t="shared" si="1"/>
        <v>学生</v>
      </c>
      <c r="H23">
        <v>1</v>
      </c>
      <c r="I23" s="21" t="str">
        <f t="shared" si="2"/>
        <v>2000元以下</v>
      </c>
      <c r="J23">
        <v>1</v>
      </c>
      <c r="K23" s="21" t="str">
        <f t="shared" si="3"/>
        <v>中专</v>
      </c>
      <c r="L23">
        <v>1</v>
      </c>
      <c r="M23" t="str">
        <f t="shared" si="4"/>
        <v>有</v>
      </c>
      <c r="N23">
        <v>1</v>
      </c>
      <c r="O23" s="21" t="str">
        <f t="shared" si="5"/>
        <v>电视</v>
      </c>
      <c r="P23">
        <v>2</v>
      </c>
      <c r="Q23" s="21" t="str">
        <f t="shared" si="6"/>
        <v>网络</v>
      </c>
      <c r="S23" s="21" t="e">
        <f t="shared" si="7"/>
        <v>#N/A</v>
      </c>
      <c r="T23">
        <v>1</v>
      </c>
      <c r="U23" t="str">
        <f t="shared" si="8"/>
        <v>是</v>
      </c>
      <c r="V23">
        <v>1</v>
      </c>
      <c r="W23" t="str">
        <f t="shared" si="9"/>
        <v>非常好</v>
      </c>
      <c r="X23">
        <v>3</v>
      </c>
      <c r="Y23" t="str">
        <f t="shared" si="10"/>
        <v>很好</v>
      </c>
      <c r="Z23">
        <v>1</v>
      </c>
      <c r="AA23" t="str">
        <f t="shared" si="11"/>
        <v>有</v>
      </c>
    </row>
    <row r="24" spans="1:27">
      <c r="A24">
        <v>23</v>
      </c>
      <c r="B24">
        <v>1</v>
      </c>
      <c r="C24" t="str">
        <f t="shared" si="12"/>
        <v>男</v>
      </c>
      <c r="D24">
        <v>1</v>
      </c>
      <c r="E24" t="str">
        <f t="shared" si="0"/>
        <v>20岁以下</v>
      </c>
      <c r="F24">
        <v>1</v>
      </c>
      <c r="G24" s="21" t="str">
        <f t="shared" si="1"/>
        <v>学生</v>
      </c>
      <c r="H24">
        <v>1</v>
      </c>
      <c r="I24" s="21" t="str">
        <f t="shared" si="2"/>
        <v>2000元以下</v>
      </c>
      <c r="J24">
        <v>2</v>
      </c>
      <c r="K24" s="21" t="str">
        <f t="shared" si="3"/>
        <v>大专或本科</v>
      </c>
      <c r="L24">
        <v>1</v>
      </c>
      <c r="M24" t="str">
        <f t="shared" si="4"/>
        <v>有</v>
      </c>
      <c r="N24">
        <v>1</v>
      </c>
      <c r="O24" s="21" t="str">
        <f t="shared" si="5"/>
        <v>电视</v>
      </c>
      <c r="P24">
        <v>2</v>
      </c>
      <c r="Q24" s="21" t="str">
        <f t="shared" si="6"/>
        <v>网络</v>
      </c>
      <c r="S24" s="21" t="e">
        <f t="shared" si="7"/>
        <v>#N/A</v>
      </c>
      <c r="T24">
        <v>1</v>
      </c>
      <c r="U24" t="str">
        <f t="shared" si="8"/>
        <v>是</v>
      </c>
      <c r="V24">
        <v>1</v>
      </c>
      <c r="W24" t="str">
        <f t="shared" si="9"/>
        <v>非常好</v>
      </c>
      <c r="X24">
        <v>3</v>
      </c>
      <c r="Y24" t="str">
        <f t="shared" si="10"/>
        <v>很好</v>
      </c>
      <c r="Z24">
        <v>1</v>
      </c>
      <c r="AA24" t="str">
        <f t="shared" si="11"/>
        <v>有</v>
      </c>
    </row>
    <row r="25" spans="1:27">
      <c r="A25">
        <v>24</v>
      </c>
      <c r="B25">
        <v>1</v>
      </c>
      <c r="C25" t="str">
        <f t="shared" si="12"/>
        <v>男</v>
      </c>
      <c r="D25">
        <v>1</v>
      </c>
      <c r="E25" t="str">
        <f t="shared" si="0"/>
        <v>20岁以下</v>
      </c>
      <c r="F25">
        <v>1</v>
      </c>
      <c r="G25" s="21" t="str">
        <f t="shared" si="1"/>
        <v>学生</v>
      </c>
      <c r="H25">
        <v>1</v>
      </c>
      <c r="I25" s="21" t="str">
        <f t="shared" si="2"/>
        <v>2000元以下</v>
      </c>
      <c r="J25">
        <v>2</v>
      </c>
      <c r="K25" s="21" t="str">
        <f t="shared" si="3"/>
        <v>大专或本科</v>
      </c>
      <c r="L25">
        <v>1</v>
      </c>
      <c r="M25" t="str">
        <f t="shared" si="4"/>
        <v>有</v>
      </c>
      <c r="N25">
        <v>2</v>
      </c>
      <c r="O25" s="21" t="str">
        <f t="shared" si="5"/>
        <v>网络</v>
      </c>
      <c r="P25">
        <v>3</v>
      </c>
      <c r="Q25" s="21" t="str">
        <f t="shared" si="6"/>
        <v>广播</v>
      </c>
      <c r="S25" s="21" t="e">
        <f t="shared" si="7"/>
        <v>#N/A</v>
      </c>
      <c r="T25">
        <v>1</v>
      </c>
      <c r="U25" t="str">
        <f t="shared" si="8"/>
        <v>是</v>
      </c>
      <c r="V25">
        <v>1</v>
      </c>
      <c r="W25" t="str">
        <f t="shared" si="9"/>
        <v>非常好</v>
      </c>
      <c r="X25">
        <v>3</v>
      </c>
      <c r="Y25" t="str">
        <f t="shared" si="10"/>
        <v>很好</v>
      </c>
      <c r="Z25">
        <v>1</v>
      </c>
      <c r="AA25" t="str">
        <f t="shared" si="11"/>
        <v>有</v>
      </c>
    </row>
    <row r="26" spans="1:27">
      <c r="A26">
        <v>25</v>
      </c>
      <c r="B26">
        <v>1</v>
      </c>
      <c r="C26" t="str">
        <f t="shared" si="12"/>
        <v>男</v>
      </c>
      <c r="D26">
        <v>1</v>
      </c>
      <c r="E26" t="str">
        <f t="shared" si="0"/>
        <v>20岁以下</v>
      </c>
      <c r="F26">
        <v>1</v>
      </c>
      <c r="G26" s="21" t="str">
        <f t="shared" si="1"/>
        <v>学生</v>
      </c>
      <c r="H26">
        <v>1</v>
      </c>
      <c r="I26" s="21" t="str">
        <f t="shared" si="2"/>
        <v>2000元以下</v>
      </c>
      <c r="J26">
        <v>2</v>
      </c>
      <c r="K26" s="21" t="str">
        <f t="shared" si="3"/>
        <v>大专或本科</v>
      </c>
      <c r="L26">
        <v>1</v>
      </c>
      <c r="M26" t="str">
        <f t="shared" si="4"/>
        <v>有</v>
      </c>
      <c r="N26">
        <v>2</v>
      </c>
      <c r="O26" s="21" t="str">
        <f t="shared" si="5"/>
        <v>网络</v>
      </c>
      <c r="P26">
        <v>3</v>
      </c>
      <c r="Q26" s="21" t="str">
        <f t="shared" si="6"/>
        <v>广播</v>
      </c>
      <c r="S26" s="21" t="e">
        <f t="shared" si="7"/>
        <v>#N/A</v>
      </c>
      <c r="T26">
        <v>1</v>
      </c>
      <c r="U26" t="str">
        <f t="shared" si="8"/>
        <v>是</v>
      </c>
      <c r="V26">
        <v>1</v>
      </c>
      <c r="W26" t="str">
        <f t="shared" si="9"/>
        <v>非常好</v>
      </c>
      <c r="X26">
        <v>3</v>
      </c>
      <c r="Y26" t="str">
        <f t="shared" si="10"/>
        <v>很好</v>
      </c>
      <c r="Z26">
        <v>1</v>
      </c>
      <c r="AA26" t="str">
        <f t="shared" si="11"/>
        <v>有</v>
      </c>
    </row>
    <row r="27" spans="1:27">
      <c r="A27">
        <v>26</v>
      </c>
      <c r="B27">
        <v>2</v>
      </c>
      <c r="C27" t="str">
        <f t="shared" si="12"/>
        <v>女</v>
      </c>
      <c r="D27">
        <v>1</v>
      </c>
      <c r="E27" t="str">
        <f t="shared" si="0"/>
        <v>20岁以下</v>
      </c>
      <c r="F27">
        <v>1</v>
      </c>
      <c r="G27" s="21" t="str">
        <f t="shared" si="1"/>
        <v>学生</v>
      </c>
      <c r="H27">
        <v>1</v>
      </c>
      <c r="I27" s="21" t="str">
        <f t="shared" si="2"/>
        <v>2000元以下</v>
      </c>
      <c r="J27">
        <v>2</v>
      </c>
      <c r="K27" s="21" t="str">
        <f t="shared" si="3"/>
        <v>大专或本科</v>
      </c>
      <c r="L27">
        <v>1</v>
      </c>
      <c r="M27" t="str">
        <f t="shared" si="4"/>
        <v>有</v>
      </c>
      <c r="N27">
        <v>2</v>
      </c>
      <c r="O27" s="21" t="str">
        <f t="shared" si="5"/>
        <v>网络</v>
      </c>
      <c r="P27">
        <v>3</v>
      </c>
      <c r="Q27" s="21" t="str">
        <f t="shared" si="6"/>
        <v>广播</v>
      </c>
      <c r="S27" s="21" t="e">
        <f t="shared" si="7"/>
        <v>#N/A</v>
      </c>
      <c r="T27">
        <v>1</v>
      </c>
      <c r="U27" t="str">
        <f t="shared" si="8"/>
        <v>是</v>
      </c>
      <c r="V27">
        <v>1</v>
      </c>
      <c r="W27" t="str">
        <f t="shared" si="9"/>
        <v>非常好</v>
      </c>
      <c r="X27">
        <v>3</v>
      </c>
      <c r="Y27" t="str">
        <f t="shared" si="10"/>
        <v>很好</v>
      </c>
      <c r="Z27">
        <v>1</v>
      </c>
      <c r="AA27" t="str">
        <f t="shared" si="11"/>
        <v>有</v>
      </c>
    </row>
    <row r="28" spans="1:27">
      <c r="A28">
        <v>27</v>
      </c>
      <c r="B28">
        <v>2</v>
      </c>
      <c r="C28" t="str">
        <f t="shared" si="12"/>
        <v>女</v>
      </c>
      <c r="D28">
        <v>3</v>
      </c>
      <c r="E28" t="str">
        <f t="shared" si="0"/>
        <v>31-40岁</v>
      </c>
      <c r="F28">
        <v>2</v>
      </c>
      <c r="G28" s="21" t="str">
        <f t="shared" si="1"/>
        <v>企业职员</v>
      </c>
      <c r="H28">
        <v>2</v>
      </c>
      <c r="I28" s="21" t="str">
        <f t="shared" si="2"/>
        <v>2001元-3000元</v>
      </c>
      <c r="J28">
        <v>2</v>
      </c>
      <c r="K28" s="21" t="str">
        <f t="shared" si="3"/>
        <v>大专或本科</v>
      </c>
      <c r="L28">
        <v>1</v>
      </c>
      <c r="M28" t="str">
        <f t="shared" si="4"/>
        <v>有</v>
      </c>
      <c r="N28">
        <v>2</v>
      </c>
      <c r="O28" s="21" t="str">
        <f t="shared" si="5"/>
        <v>网络</v>
      </c>
      <c r="P28">
        <v>3</v>
      </c>
      <c r="Q28" s="21" t="str">
        <f t="shared" si="6"/>
        <v>广播</v>
      </c>
      <c r="S28" s="21" t="e">
        <f t="shared" si="7"/>
        <v>#N/A</v>
      </c>
      <c r="T28">
        <v>1</v>
      </c>
      <c r="U28" t="str">
        <f t="shared" si="8"/>
        <v>是</v>
      </c>
      <c r="V28">
        <v>1</v>
      </c>
      <c r="W28" t="str">
        <f t="shared" si="9"/>
        <v>非常好</v>
      </c>
      <c r="X28">
        <v>3</v>
      </c>
      <c r="Y28" t="str">
        <f t="shared" si="10"/>
        <v>很好</v>
      </c>
      <c r="Z28">
        <v>1</v>
      </c>
      <c r="AA28" t="str">
        <f t="shared" si="11"/>
        <v>有</v>
      </c>
    </row>
    <row r="29" spans="1:27">
      <c r="A29">
        <v>28</v>
      </c>
      <c r="B29">
        <v>2</v>
      </c>
      <c r="C29" t="str">
        <f t="shared" si="12"/>
        <v>女</v>
      </c>
      <c r="D29">
        <v>3</v>
      </c>
      <c r="E29" t="str">
        <f t="shared" si="0"/>
        <v>31-40岁</v>
      </c>
      <c r="F29">
        <v>3</v>
      </c>
      <c r="G29" s="21" t="str">
        <f t="shared" si="1"/>
        <v>公务员</v>
      </c>
      <c r="H29">
        <v>2</v>
      </c>
      <c r="I29" s="21" t="str">
        <f t="shared" si="2"/>
        <v>2001元-3000元</v>
      </c>
      <c r="J29">
        <v>2</v>
      </c>
      <c r="K29" s="21" t="str">
        <f t="shared" si="3"/>
        <v>大专或本科</v>
      </c>
      <c r="L29">
        <v>1</v>
      </c>
      <c r="M29" t="str">
        <f t="shared" si="4"/>
        <v>有</v>
      </c>
      <c r="N29">
        <v>2</v>
      </c>
      <c r="O29" s="21" t="str">
        <f t="shared" si="5"/>
        <v>网络</v>
      </c>
      <c r="P29">
        <v>3</v>
      </c>
      <c r="Q29" s="21" t="str">
        <f t="shared" si="6"/>
        <v>广播</v>
      </c>
      <c r="S29" s="21" t="e">
        <f t="shared" si="7"/>
        <v>#N/A</v>
      </c>
      <c r="T29">
        <v>1</v>
      </c>
      <c r="U29" t="str">
        <f t="shared" si="8"/>
        <v>是</v>
      </c>
      <c r="V29">
        <v>1</v>
      </c>
      <c r="W29" t="str">
        <f t="shared" si="9"/>
        <v>非常好</v>
      </c>
      <c r="X29">
        <v>3</v>
      </c>
      <c r="Y29" t="str">
        <f t="shared" si="10"/>
        <v>很好</v>
      </c>
      <c r="Z29">
        <v>1</v>
      </c>
      <c r="AA29" t="str">
        <f t="shared" si="11"/>
        <v>有</v>
      </c>
    </row>
    <row r="30" spans="1:27">
      <c r="A30">
        <v>29</v>
      </c>
      <c r="B30">
        <v>2</v>
      </c>
      <c r="C30" t="str">
        <f t="shared" si="12"/>
        <v>女</v>
      </c>
      <c r="D30">
        <v>3</v>
      </c>
      <c r="E30" t="str">
        <f t="shared" si="0"/>
        <v>31-40岁</v>
      </c>
      <c r="F30">
        <v>3</v>
      </c>
      <c r="G30" s="21" t="str">
        <f t="shared" si="1"/>
        <v>公务员</v>
      </c>
      <c r="H30">
        <v>2</v>
      </c>
      <c r="I30" s="21" t="str">
        <f t="shared" si="2"/>
        <v>2001元-3000元</v>
      </c>
      <c r="J30">
        <v>2</v>
      </c>
      <c r="K30" s="21" t="str">
        <f t="shared" si="3"/>
        <v>大专或本科</v>
      </c>
      <c r="L30">
        <v>1</v>
      </c>
      <c r="M30" t="str">
        <f t="shared" si="4"/>
        <v>有</v>
      </c>
      <c r="N30">
        <v>2</v>
      </c>
      <c r="O30" s="21" t="str">
        <f t="shared" si="5"/>
        <v>网络</v>
      </c>
      <c r="P30">
        <v>3</v>
      </c>
      <c r="Q30" s="21" t="str">
        <f t="shared" si="6"/>
        <v>广播</v>
      </c>
      <c r="S30" s="21" t="e">
        <f t="shared" si="7"/>
        <v>#N/A</v>
      </c>
      <c r="T30">
        <v>1</v>
      </c>
      <c r="U30" t="str">
        <f t="shared" si="8"/>
        <v>是</v>
      </c>
      <c r="V30">
        <v>1</v>
      </c>
      <c r="W30" t="str">
        <f t="shared" si="9"/>
        <v>非常好</v>
      </c>
      <c r="X30">
        <v>3</v>
      </c>
      <c r="Y30" t="str">
        <f t="shared" si="10"/>
        <v>很好</v>
      </c>
      <c r="Z30">
        <v>1</v>
      </c>
      <c r="AA30" t="str">
        <f t="shared" si="11"/>
        <v>有</v>
      </c>
    </row>
    <row r="31" spans="1:27">
      <c r="A31">
        <v>30</v>
      </c>
      <c r="B31">
        <v>2</v>
      </c>
      <c r="C31" t="str">
        <f t="shared" si="12"/>
        <v>女</v>
      </c>
      <c r="D31">
        <v>3</v>
      </c>
      <c r="E31" t="str">
        <f t="shared" si="0"/>
        <v>31-40岁</v>
      </c>
      <c r="F31">
        <v>2</v>
      </c>
      <c r="G31" s="21" t="str">
        <f t="shared" si="1"/>
        <v>企业职员</v>
      </c>
      <c r="H31">
        <v>4</v>
      </c>
      <c r="I31" s="21" t="str">
        <f t="shared" si="2"/>
        <v>4001元-5000元</v>
      </c>
      <c r="J31">
        <v>3</v>
      </c>
      <c r="K31" s="21" t="str">
        <f t="shared" si="3"/>
        <v>研究生</v>
      </c>
      <c r="L31">
        <v>1</v>
      </c>
      <c r="M31" t="str">
        <f t="shared" si="4"/>
        <v>有</v>
      </c>
      <c r="N31">
        <v>1</v>
      </c>
      <c r="O31" s="21" t="str">
        <f t="shared" si="5"/>
        <v>电视</v>
      </c>
      <c r="P31">
        <v>3</v>
      </c>
      <c r="Q31" s="21" t="str">
        <f t="shared" si="6"/>
        <v>广播</v>
      </c>
      <c r="S31" s="21" t="e">
        <f t="shared" si="7"/>
        <v>#N/A</v>
      </c>
      <c r="T31">
        <v>1</v>
      </c>
      <c r="U31" t="str">
        <f t="shared" si="8"/>
        <v>是</v>
      </c>
      <c r="V31">
        <v>1</v>
      </c>
      <c r="W31" t="str">
        <f t="shared" si="9"/>
        <v>非常好</v>
      </c>
      <c r="X31">
        <v>3</v>
      </c>
      <c r="Y31" t="str">
        <f t="shared" si="10"/>
        <v>很好</v>
      </c>
      <c r="Z31">
        <v>1</v>
      </c>
      <c r="AA31" t="str">
        <f t="shared" si="11"/>
        <v>有</v>
      </c>
    </row>
    <row r="32" spans="1:27">
      <c r="A32">
        <v>31</v>
      </c>
      <c r="B32">
        <v>2</v>
      </c>
      <c r="C32" t="str">
        <f t="shared" si="12"/>
        <v>女</v>
      </c>
      <c r="D32">
        <v>3</v>
      </c>
      <c r="E32" t="str">
        <f t="shared" si="0"/>
        <v>31-40岁</v>
      </c>
      <c r="F32">
        <v>4</v>
      </c>
      <c r="G32" s="21" t="str">
        <f t="shared" si="1"/>
        <v>自由职业者</v>
      </c>
      <c r="H32">
        <v>4</v>
      </c>
      <c r="I32" s="21" t="str">
        <f t="shared" si="2"/>
        <v>4001元-5000元</v>
      </c>
      <c r="J32">
        <v>3</v>
      </c>
      <c r="K32" s="21" t="str">
        <f t="shared" si="3"/>
        <v>研究生</v>
      </c>
      <c r="L32">
        <v>1</v>
      </c>
      <c r="M32" t="str">
        <f t="shared" si="4"/>
        <v>有</v>
      </c>
      <c r="N32">
        <v>1</v>
      </c>
      <c r="O32" s="21" t="str">
        <f t="shared" si="5"/>
        <v>电视</v>
      </c>
      <c r="P32">
        <v>3</v>
      </c>
      <c r="Q32" s="21" t="str">
        <f t="shared" si="6"/>
        <v>广播</v>
      </c>
      <c r="S32" s="21" t="e">
        <f t="shared" si="7"/>
        <v>#N/A</v>
      </c>
      <c r="T32">
        <v>1</v>
      </c>
      <c r="U32" t="str">
        <f t="shared" si="8"/>
        <v>是</v>
      </c>
      <c r="V32">
        <v>1</v>
      </c>
      <c r="W32" t="str">
        <f t="shared" si="9"/>
        <v>非常好</v>
      </c>
      <c r="X32">
        <v>3</v>
      </c>
      <c r="Y32" t="str">
        <f t="shared" si="10"/>
        <v>很好</v>
      </c>
      <c r="Z32">
        <v>1</v>
      </c>
      <c r="AA32" t="str">
        <f t="shared" si="11"/>
        <v>有</v>
      </c>
    </row>
    <row r="33" spans="1:27">
      <c r="A33">
        <v>32</v>
      </c>
      <c r="B33">
        <v>2</v>
      </c>
      <c r="C33" t="str">
        <f t="shared" si="12"/>
        <v>女</v>
      </c>
      <c r="D33">
        <v>3</v>
      </c>
      <c r="E33" t="str">
        <f t="shared" si="0"/>
        <v>31-40岁</v>
      </c>
      <c r="F33">
        <v>4</v>
      </c>
      <c r="G33" s="21" t="str">
        <f t="shared" si="1"/>
        <v>自由职业者</v>
      </c>
      <c r="H33">
        <v>4</v>
      </c>
      <c r="I33" s="21" t="str">
        <f t="shared" si="2"/>
        <v>4001元-5000元</v>
      </c>
      <c r="J33">
        <v>3</v>
      </c>
      <c r="K33" s="21" t="str">
        <f t="shared" si="3"/>
        <v>研究生</v>
      </c>
      <c r="L33">
        <v>1</v>
      </c>
      <c r="M33" t="str">
        <f t="shared" si="4"/>
        <v>有</v>
      </c>
      <c r="N33">
        <v>1</v>
      </c>
      <c r="O33" s="21" t="str">
        <f t="shared" si="5"/>
        <v>电视</v>
      </c>
      <c r="P33">
        <v>3</v>
      </c>
      <c r="Q33" s="21" t="str">
        <f t="shared" si="6"/>
        <v>广播</v>
      </c>
      <c r="S33" s="21" t="e">
        <f t="shared" si="7"/>
        <v>#N/A</v>
      </c>
      <c r="T33">
        <v>1</v>
      </c>
      <c r="U33" t="str">
        <f t="shared" si="8"/>
        <v>是</v>
      </c>
      <c r="V33">
        <v>1</v>
      </c>
      <c r="W33" t="str">
        <f t="shared" si="9"/>
        <v>非常好</v>
      </c>
      <c r="X33">
        <v>4</v>
      </c>
      <c r="Y33" t="str">
        <f t="shared" si="10"/>
        <v>非常好</v>
      </c>
      <c r="Z33">
        <v>1</v>
      </c>
      <c r="AA33" t="str">
        <f t="shared" si="11"/>
        <v>有</v>
      </c>
    </row>
    <row r="34" spans="1:27">
      <c r="A34">
        <v>33</v>
      </c>
      <c r="B34">
        <v>2</v>
      </c>
      <c r="C34" t="str">
        <f t="shared" ref="C34:C61" si="13">VLOOKUP(B34,代码,2,FALSE)</f>
        <v>女</v>
      </c>
      <c r="D34">
        <v>3</v>
      </c>
      <c r="E34" t="str">
        <f t="shared" ref="E34:E61" si="14">VLOOKUP(D34,代码,3,FALSE)</f>
        <v>31-40岁</v>
      </c>
      <c r="F34">
        <v>4</v>
      </c>
      <c r="G34" s="21" t="str">
        <f t="shared" ref="G34:G61" si="15">VLOOKUP(F34,代码,4,FALSE)</f>
        <v>自由职业者</v>
      </c>
      <c r="H34">
        <v>4</v>
      </c>
      <c r="I34" s="21" t="str">
        <f t="shared" ref="I34:I61" si="16">VLOOKUP(H34,代码,5,FALSE)</f>
        <v>4001元-5000元</v>
      </c>
      <c r="J34">
        <v>3</v>
      </c>
      <c r="K34" s="21" t="str">
        <f t="shared" ref="K34:K61" si="17">VLOOKUP(J34,代码,6,FALSE)</f>
        <v>研究生</v>
      </c>
      <c r="L34">
        <v>1</v>
      </c>
      <c r="M34" t="str">
        <f t="shared" ref="M34:M61" si="18">VLOOKUP(L34,代码,7,FALSE)</f>
        <v>有</v>
      </c>
      <c r="N34">
        <v>1</v>
      </c>
      <c r="O34" s="21" t="str">
        <f t="shared" ref="O34:O61" si="19">VLOOKUP(N34,代码,8,FALSE)</f>
        <v>电视</v>
      </c>
      <c r="P34">
        <v>2</v>
      </c>
      <c r="Q34" s="21" t="str">
        <f t="shared" ref="Q34:Q61" si="20">VLOOKUP(P34,代码,8,FALSE)</f>
        <v>网络</v>
      </c>
      <c r="S34" s="21" t="e">
        <f t="shared" ref="S34:S61" si="21">VLOOKUP(R34,代码,8,FALSE)</f>
        <v>#N/A</v>
      </c>
      <c r="T34">
        <v>1</v>
      </c>
      <c r="U34" t="str">
        <f t="shared" ref="U34:U61" si="22">VLOOKUP(T34,代码,9,FALSE)</f>
        <v>是</v>
      </c>
      <c r="V34">
        <v>2</v>
      </c>
      <c r="W34" t="str">
        <f t="shared" ref="W34:W61" si="23">VLOOKUP(V34,代码,10,FALSE)</f>
        <v>很好</v>
      </c>
      <c r="X34">
        <v>4</v>
      </c>
      <c r="Y34" t="str">
        <f t="shared" ref="Y34:Y61" si="24">VLOOKUP(X34,代码,11,FALSE)</f>
        <v>非常好</v>
      </c>
      <c r="Z34">
        <v>1</v>
      </c>
      <c r="AA34" t="str">
        <f t="shared" ref="AA34:AA61" si="25">VLOOKUP(Z34,代码,12,FALSE)</f>
        <v>有</v>
      </c>
    </row>
    <row r="35" spans="1:27">
      <c r="A35">
        <v>34</v>
      </c>
      <c r="B35">
        <v>2</v>
      </c>
      <c r="C35" t="str">
        <f t="shared" si="13"/>
        <v>女</v>
      </c>
      <c r="D35">
        <v>3</v>
      </c>
      <c r="E35" t="str">
        <f t="shared" si="14"/>
        <v>31-40岁</v>
      </c>
      <c r="F35">
        <v>4</v>
      </c>
      <c r="G35" s="21" t="str">
        <f t="shared" si="15"/>
        <v>自由职业者</v>
      </c>
      <c r="H35">
        <v>4</v>
      </c>
      <c r="I35" s="21" t="str">
        <f t="shared" si="16"/>
        <v>4001元-5000元</v>
      </c>
      <c r="J35">
        <v>3</v>
      </c>
      <c r="K35" s="21" t="str">
        <f t="shared" si="17"/>
        <v>研究生</v>
      </c>
      <c r="L35">
        <v>1</v>
      </c>
      <c r="M35" t="str">
        <f t="shared" si="18"/>
        <v>有</v>
      </c>
      <c r="N35">
        <v>1</v>
      </c>
      <c r="O35" s="21" t="str">
        <f t="shared" si="19"/>
        <v>电视</v>
      </c>
      <c r="P35">
        <v>2</v>
      </c>
      <c r="Q35" s="21" t="str">
        <f t="shared" si="20"/>
        <v>网络</v>
      </c>
      <c r="S35" s="21" t="e">
        <f t="shared" si="21"/>
        <v>#N/A</v>
      </c>
      <c r="T35">
        <v>1</v>
      </c>
      <c r="U35" t="str">
        <f t="shared" si="22"/>
        <v>是</v>
      </c>
      <c r="V35">
        <v>2</v>
      </c>
      <c r="W35" t="str">
        <f t="shared" si="23"/>
        <v>很好</v>
      </c>
      <c r="X35">
        <v>4</v>
      </c>
      <c r="Y35" t="str">
        <f t="shared" si="24"/>
        <v>非常好</v>
      </c>
      <c r="Z35">
        <v>1</v>
      </c>
      <c r="AA35" t="str">
        <f t="shared" si="25"/>
        <v>有</v>
      </c>
    </row>
    <row r="36" spans="1:27">
      <c r="A36">
        <v>35</v>
      </c>
      <c r="B36">
        <v>2</v>
      </c>
      <c r="C36" t="str">
        <f t="shared" si="13"/>
        <v>女</v>
      </c>
      <c r="D36">
        <v>4</v>
      </c>
      <c r="E36" t="str">
        <f t="shared" si="14"/>
        <v>40岁以上</v>
      </c>
      <c r="F36">
        <v>3</v>
      </c>
      <c r="G36" s="21" t="str">
        <f t="shared" si="15"/>
        <v>公务员</v>
      </c>
      <c r="H36">
        <v>3</v>
      </c>
      <c r="I36" s="21" t="str">
        <f t="shared" si="16"/>
        <v>3001元-4000元</v>
      </c>
      <c r="J36">
        <v>3</v>
      </c>
      <c r="K36" s="21" t="str">
        <f t="shared" si="17"/>
        <v>研究生</v>
      </c>
      <c r="L36">
        <v>1</v>
      </c>
      <c r="M36" t="str">
        <f t="shared" si="18"/>
        <v>有</v>
      </c>
      <c r="N36">
        <v>1</v>
      </c>
      <c r="O36" s="21" t="str">
        <f t="shared" si="19"/>
        <v>电视</v>
      </c>
      <c r="P36">
        <v>2</v>
      </c>
      <c r="Q36" s="21" t="str">
        <f t="shared" si="20"/>
        <v>网络</v>
      </c>
      <c r="S36" s="21" t="e">
        <f t="shared" si="21"/>
        <v>#N/A</v>
      </c>
      <c r="T36">
        <v>1</v>
      </c>
      <c r="U36" t="str">
        <f t="shared" si="22"/>
        <v>是</v>
      </c>
      <c r="V36">
        <v>2</v>
      </c>
      <c r="W36" t="str">
        <f t="shared" si="23"/>
        <v>很好</v>
      </c>
      <c r="X36">
        <v>4</v>
      </c>
      <c r="Y36" t="str">
        <f t="shared" si="24"/>
        <v>非常好</v>
      </c>
      <c r="Z36">
        <v>1</v>
      </c>
      <c r="AA36" t="str">
        <f t="shared" si="25"/>
        <v>有</v>
      </c>
    </row>
    <row r="37" spans="1:27">
      <c r="A37">
        <v>36</v>
      </c>
      <c r="B37">
        <v>2</v>
      </c>
      <c r="C37" t="str">
        <f t="shared" si="13"/>
        <v>女</v>
      </c>
      <c r="D37">
        <v>4</v>
      </c>
      <c r="E37" t="str">
        <f t="shared" si="14"/>
        <v>40岁以上</v>
      </c>
      <c r="F37">
        <v>3</v>
      </c>
      <c r="G37" s="21" t="str">
        <f t="shared" si="15"/>
        <v>公务员</v>
      </c>
      <c r="H37">
        <v>3</v>
      </c>
      <c r="I37" s="21" t="str">
        <f t="shared" si="16"/>
        <v>3001元-4000元</v>
      </c>
      <c r="J37">
        <v>3</v>
      </c>
      <c r="K37" s="21" t="str">
        <f t="shared" si="17"/>
        <v>研究生</v>
      </c>
      <c r="L37">
        <v>1</v>
      </c>
      <c r="M37" t="str">
        <f t="shared" si="18"/>
        <v>有</v>
      </c>
      <c r="N37">
        <v>1</v>
      </c>
      <c r="O37" s="21" t="str">
        <f t="shared" si="19"/>
        <v>电视</v>
      </c>
      <c r="P37">
        <v>2</v>
      </c>
      <c r="Q37" s="21" t="str">
        <f t="shared" si="20"/>
        <v>网络</v>
      </c>
      <c r="S37" s="21" t="e">
        <f t="shared" si="21"/>
        <v>#N/A</v>
      </c>
      <c r="T37">
        <v>1</v>
      </c>
      <c r="U37" t="str">
        <f t="shared" si="22"/>
        <v>是</v>
      </c>
      <c r="V37">
        <v>2</v>
      </c>
      <c r="W37" t="str">
        <f t="shared" si="23"/>
        <v>很好</v>
      </c>
      <c r="X37">
        <v>4</v>
      </c>
      <c r="Y37" t="str">
        <f t="shared" si="24"/>
        <v>非常好</v>
      </c>
      <c r="Z37">
        <v>1</v>
      </c>
      <c r="AA37" t="str">
        <f t="shared" si="25"/>
        <v>有</v>
      </c>
    </row>
    <row r="38" spans="1:27">
      <c r="A38">
        <v>37</v>
      </c>
      <c r="B38">
        <v>2</v>
      </c>
      <c r="C38" t="str">
        <f t="shared" si="13"/>
        <v>女</v>
      </c>
      <c r="D38">
        <v>4</v>
      </c>
      <c r="E38" t="str">
        <f t="shared" si="14"/>
        <v>40岁以上</v>
      </c>
      <c r="F38">
        <v>3</v>
      </c>
      <c r="G38" s="21" t="str">
        <f t="shared" si="15"/>
        <v>公务员</v>
      </c>
      <c r="H38">
        <v>3</v>
      </c>
      <c r="I38" s="21" t="str">
        <f t="shared" si="16"/>
        <v>3001元-4000元</v>
      </c>
      <c r="J38">
        <v>3</v>
      </c>
      <c r="K38" s="21" t="str">
        <f t="shared" si="17"/>
        <v>研究生</v>
      </c>
      <c r="L38">
        <v>1</v>
      </c>
      <c r="M38" t="str">
        <f t="shared" si="18"/>
        <v>有</v>
      </c>
      <c r="N38">
        <v>1</v>
      </c>
      <c r="O38" s="21" t="str">
        <f t="shared" si="19"/>
        <v>电视</v>
      </c>
      <c r="P38">
        <v>2</v>
      </c>
      <c r="Q38" s="21" t="str">
        <f t="shared" si="20"/>
        <v>网络</v>
      </c>
      <c r="S38" s="21" t="e">
        <f t="shared" si="21"/>
        <v>#N/A</v>
      </c>
      <c r="T38">
        <v>1</v>
      </c>
      <c r="U38" t="str">
        <f t="shared" si="22"/>
        <v>是</v>
      </c>
      <c r="V38">
        <v>2</v>
      </c>
      <c r="W38" t="str">
        <f t="shared" si="23"/>
        <v>很好</v>
      </c>
      <c r="X38">
        <v>4</v>
      </c>
      <c r="Y38" t="str">
        <f t="shared" si="24"/>
        <v>非常好</v>
      </c>
      <c r="Z38">
        <v>1</v>
      </c>
      <c r="AA38" t="str">
        <f t="shared" si="25"/>
        <v>有</v>
      </c>
    </row>
    <row r="39" spans="1:27">
      <c r="A39">
        <v>38</v>
      </c>
      <c r="B39">
        <v>2</v>
      </c>
      <c r="C39" t="str">
        <f t="shared" si="13"/>
        <v>女</v>
      </c>
      <c r="D39">
        <v>4</v>
      </c>
      <c r="E39" t="str">
        <f t="shared" si="14"/>
        <v>40岁以上</v>
      </c>
      <c r="F39">
        <v>3</v>
      </c>
      <c r="G39" s="21" t="str">
        <f t="shared" si="15"/>
        <v>公务员</v>
      </c>
      <c r="H39">
        <v>3</v>
      </c>
      <c r="I39" s="21" t="str">
        <f t="shared" si="16"/>
        <v>3001元-4000元</v>
      </c>
      <c r="J39">
        <v>3</v>
      </c>
      <c r="K39" s="21" t="str">
        <f t="shared" si="17"/>
        <v>研究生</v>
      </c>
      <c r="L39">
        <v>1</v>
      </c>
      <c r="M39" t="str">
        <f t="shared" si="18"/>
        <v>有</v>
      </c>
      <c r="N39">
        <v>1</v>
      </c>
      <c r="O39" s="21" t="str">
        <f t="shared" si="19"/>
        <v>电视</v>
      </c>
      <c r="P39">
        <v>2</v>
      </c>
      <c r="Q39" s="21" t="str">
        <f t="shared" si="20"/>
        <v>网络</v>
      </c>
      <c r="S39" s="21" t="e">
        <f t="shared" si="21"/>
        <v>#N/A</v>
      </c>
      <c r="T39">
        <v>1</v>
      </c>
      <c r="U39" t="str">
        <f t="shared" si="22"/>
        <v>是</v>
      </c>
      <c r="V39">
        <v>2</v>
      </c>
      <c r="W39" t="str">
        <f t="shared" si="23"/>
        <v>很好</v>
      </c>
      <c r="X39">
        <v>4</v>
      </c>
      <c r="Y39" t="str">
        <f t="shared" si="24"/>
        <v>非常好</v>
      </c>
      <c r="Z39">
        <v>1</v>
      </c>
      <c r="AA39" t="str">
        <f t="shared" si="25"/>
        <v>有</v>
      </c>
    </row>
    <row r="40" spans="1:27">
      <c r="A40">
        <v>39</v>
      </c>
      <c r="B40">
        <v>1</v>
      </c>
      <c r="C40" t="str">
        <f t="shared" si="13"/>
        <v>男</v>
      </c>
      <c r="D40">
        <v>4</v>
      </c>
      <c r="E40" t="str">
        <f t="shared" si="14"/>
        <v>40岁以上</v>
      </c>
      <c r="F40">
        <v>2</v>
      </c>
      <c r="G40" s="21" t="str">
        <f t="shared" si="15"/>
        <v>企业职员</v>
      </c>
      <c r="H40">
        <v>4</v>
      </c>
      <c r="I40" s="21" t="str">
        <f t="shared" si="16"/>
        <v>4001元-5000元</v>
      </c>
      <c r="J40">
        <v>4</v>
      </c>
      <c r="K40" s="21" t="str">
        <f t="shared" si="17"/>
        <v>硕士及以上</v>
      </c>
      <c r="L40">
        <v>1</v>
      </c>
      <c r="M40" t="str">
        <f t="shared" si="18"/>
        <v>有</v>
      </c>
      <c r="N40">
        <v>1</v>
      </c>
      <c r="O40" s="21" t="str">
        <f t="shared" si="19"/>
        <v>电视</v>
      </c>
      <c r="P40">
        <v>2</v>
      </c>
      <c r="Q40" s="21" t="str">
        <f t="shared" si="20"/>
        <v>网络</v>
      </c>
      <c r="S40" s="21" t="e">
        <f t="shared" si="21"/>
        <v>#N/A</v>
      </c>
      <c r="T40">
        <v>1</v>
      </c>
      <c r="U40" t="str">
        <f t="shared" si="22"/>
        <v>是</v>
      </c>
      <c r="V40">
        <v>2</v>
      </c>
      <c r="W40" t="str">
        <f t="shared" si="23"/>
        <v>很好</v>
      </c>
      <c r="X40">
        <v>4</v>
      </c>
      <c r="Y40" t="str">
        <f t="shared" si="24"/>
        <v>非常好</v>
      </c>
      <c r="Z40">
        <v>1</v>
      </c>
      <c r="AA40" t="str">
        <f t="shared" si="25"/>
        <v>有</v>
      </c>
    </row>
    <row r="41" spans="1:27">
      <c r="A41">
        <v>40</v>
      </c>
      <c r="B41">
        <v>1</v>
      </c>
      <c r="C41" t="str">
        <f t="shared" si="13"/>
        <v>男</v>
      </c>
      <c r="D41">
        <v>4</v>
      </c>
      <c r="E41" t="str">
        <f t="shared" si="14"/>
        <v>40岁以上</v>
      </c>
      <c r="F41">
        <v>2</v>
      </c>
      <c r="G41" s="21" t="str">
        <f t="shared" si="15"/>
        <v>企业职员</v>
      </c>
      <c r="H41">
        <v>4</v>
      </c>
      <c r="I41" s="21" t="str">
        <f t="shared" si="16"/>
        <v>4001元-5000元</v>
      </c>
      <c r="J41">
        <v>4</v>
      </c>
      <c r="K41" s="21" t="str">
        <f t="shared" si="17"/>
        <v>硕士及以上</v>
      </c>
      <c r="L41">
        <v>1</v>
      </c>
      <c r="M41" t="str">
        <f t="shared" si="18"/>
        <v>有</v>
      </c>
      <c r="N41">
        <v>1</v>
      </c>
      <c r="O41" s="21" t="str">
        <f t="shared" si="19"/>
        <v>电视</v>
      </c>
      <c r="P41">
        <v>2</v>
      </c>
      <c r="Q41" s="21" t="str">
        <f t="shared" si="20"/>
        <v>网络</v>
      </c>
      <c r="S41" s="21" t="e">
        <f t="shared" si="21"/>
        <v>#N/A</v>
      </c>
      <c r="T41">
        <v>1</v>
      </c>
      <c r="U41" t="str">
        <f t="shared" si="22"/>
        <v>是</v>
      </c>
      <c r="V41">
        <v>2</v>
      </c>
      <c r="W41" t="str">
        <f t="shared" si="23"/>
        <v>很好</v>
      </c>
      <c r="X41">
        <v>4</v>
      </c>
      <c r="Y41" t="str">
        <f t="shared" si="24"/>
        <v>非常好</v>
      </c>
      <c r="Z41">
        <v>1</v>
      </c>
      <c r="AA41" t="str">
        <f t="shared" si="25"/>
        <v>有</v>
      </c>
    </row>
    <row r="42" spans="1:27">
      <c r="A42">
        <v>41</v>
      </c>
      <c r="B42">
        <v>1</v>
      </c>
      <c r="C42" t="str">
        <f t="shared" si="13"/>
        <v>男</v>
      </c>
      <c r="D42">
        <v>4</v>
      </c>
      <c r="E42" t="str">
        <f t="shared" si="14"/>
        <v>40岁以上</v>
      </c>
      <c r="F42">
        <v>2</v>
      </c>
      <c r="G42" s="21" t="str">
        <f t="shared" si="15"/>
        <v>企业职员</v>
      </c>
      <c r="H42">
        <v>4</v>
      </c>
      <c r="I42" s="21" t="str">
        <f t="shared" si="16"/>
        <v>4001元-5000元</v>
      </c>
      <c r="J42">
        <v>4</v>
      </c>
      <c r="K42" s="21" t="str">
        <f t="shared" si="17"/>
        <v>硕士及以上</v>
      </c>
      <c r="L42">
        <v>1</v>
      </c>
      <c r="M42" t="str">
        <f t="shared" si="18"/>
        <v>有</v>
      </c>
      <c r="N42">
        <v>1</v>
      </c>
      <c r="O42" s="21" t="str">
        <f t="shared" si="19"/>
        <v>电视</v>
      </c>
      <c r="P42">
        <v>2</v>
      </c>
      <c r="Q42" s="21" t="str">
        <f t="shared" si="20"/>
        <v>网络</v>
      </c>
      <c r="S42" s="21" t="e">
        <f t="shared" si="21"/>
        <v>#N/A</v>
      </c>
      <c r="T42">
        <v>1</v>
      </c>
      <c r="U42" t="str">
        <f t="shared" si="22"/>
        <v>是</v>
      </c>
      <c r="V42">
        <v>2</v>
      </c>
      <c r="W42" t="str">
        <f t="shared" si="23"/>
        <v>很好</v>
      </c>
      <c r="X42">
        <v>4</v>
      </c>
      <c r="Y42" t="str">
        <f t="shared" si="24"/>
        <v>非常好</v>
      </c>
      <c r="Z42">
        <v>1</v>
      </c>
      <c r="AA42" t="str">
        <f t="shared" si="25"/>
        <v>有</v>
      </c>
    </row>
    <row r="43" spans="1:27">
      <c r="A43">
        <v>42</v>
      </c>
      <c r="B43">
        <v>1</v>
      </c>
      <c r="C43" t="str">
        <f t="shared" si="13"/>
        <v>男</v>
      </c>
      <c r="D43">
        <v>2</v>
      </c>
      <c r="E43" t="str">
        <f t="shared" si="14"/>
        <v>20-30岁</v>
      </c>
      <c r="F43">
        <v>2</v>
      </c>
      <c r="G43" s="21" t="str">
        <f t="shared" si="15"/>
        <v>企业职员</v>
      </c>
      <c r="H43">
        <v>2</v>
      </c>
      <c r="I43" s="21" t="str">
        <f t="shared" si="16"/>
        <v>2001元-3000元</v>
      </c>
      <c r="J43">
        <v>3</v>
      </c>
      <c r="K43" s="21" t="str">
        <f t="shared" si="17"/>
        <v>研究生</v>
      </c>
      <c r="L43">
        <v>1</v>
      </c>
      <c r="M43" t="str">
        <f t="shared" si="18"/>
        <v>有</v>
      </c>
      <c r="N43">
        <v>1</v>
      </c>
      <c r="O43" s="21" t="str">
        <f t="shared" si="19"/>
        <v>电视</v>
      </c>
      <c r="P43">
        <v>2</v>
      </c>
      <c r="Q43" s="21" t="str">
        <f t="shared" si="20"/>
        <v>网络</v>
      </c>
      <c r="S43" s="21" t="e">
        <f t="shared" si="21"/>
        <v>#N/A</v>
      </c>
      <c r="T43">
        <v>1</v>
      </c>
      <c r="U43" t="str">
        <f t="shared" si="22"/>
        <v>是</v>
      </c>
      <c r="V43">
        <v>2</v>
      </c>
      <c r="W43" t="str">
        <f t="shared" si="23"/>
        <v>很好</v>
      </c>
      <c r="X43">
        <v>4</v>
      </c>
      <c r="Y43" t="str">
        <f t="shared" si="24"/>
        <v>非常好</v>
      </c>
      <c r="Z43">
        <v>1</v>
      </c>
      <c r="AA43" t="str">
        <f t="shared" si="25"/>
        <v>有</v>
      </c>
    </row>
    <row r="44" spans="1:27">
      <c r="A44">
        <v>43</v>
      </c>
      <c r="B44">
        <v>2</v>
      </c>
      <c r="C44" t="str">
        <f t="shared" si="13"/>
        <v>女</v>
      </c>
      <c r="D44">
        <v>2</v>
      </c>
      <c r="E44" t="str">
        <f t="shared" si="14"/>
        <v>20-30岁</v>
      </c>
      <c r="F44">
        <v>3</v>
      </c>
      <c r="G44" s="21" t="str">
        <f t="shared" si="15"/>
        <v>公务员</v>
      </c>
      <c r="H44">
        <v>2</v>
      </c>
      <c r="I44" s="21" t="str">
        <f t="shared" si="16"/>
        <v>2001元-3000元</v>
      </c>
      <c r="J44">
        <v>3</v>
      </c>
      <c r="K44" s="21" t="str">
        <f t="shared" si="17"/>
        <v>研究生</v>
      </c>
      <c r="L44">
        <v>1</v>
      </c>
      <c r="M44" t="str">
        <f t="shared" si="18"/>
        <v>有</v>
      </c>
      <c r="N44">
        <v>1</v>
      </c>
      <c r="O44" s="21" t="str">
        <f t="shared" si="19"/>
        <v>电视</v>
      </c>
      <c r="P44">
        <v>2</v>
      </c>
      <c r="Q44" s="21" t="str">
        <f t="shared" si="20"/>
        <v>网络</v>
      </c>
      <c r="R44">
        <v>3</v>
      </c>
      <c r="S44" s="21" t="str">
        <f t="shared" si="21"/>
        <v>广播</v>
      </c>
      <c r="T44">
        <v>1</v>
      </c>
      <c r="U44" t="str">
        <f t="shared" si="22"/>
        <v>是</v>
      </c>
      <c r="V44">
        <v>2</v>
      </c>
      <c r="W44" t="str">
        <f t="shared" si="23"/>
        <v>很好</v>
      </c>
      <c r="X44">
        <v>2</v>
      </c>
      <c r="Y44" t="str">
        <f t="shared" si="24"/>
        <v>一般</v>
      </c>
      <c r="Z44">
        <v>1</v>
      </c>
      <c r="AA44" t="str">
        <f t="shared" si="25"/>
        <v>有</v>
      </c>
    </row>
    <row r="45" spans="1:27">
      <c r="A45">
        <v>44</v>
      </c>
      <c r="B45">
        <v>2</v>
      </c>
      <c r="C45" t="str">
        <f t="shared" si="13"/>
        <v>女</v>
      </c>
      <c r="D45">
        <v>2</v>
      </c>
      <c r="E45" t="str">
        <f t="shared" si="14"/>
        <v>20-30岁</v>
      </c>
      <c r="F45">
        <v>3</v>
      </c>
      <c r="G45" s="21" t="str">
        <f t="shared" si="15"/>
        <v>公务员</v>
      </c>
      <c r="H45">
        <v>2</v>
      </c>
      <c r="I45" s="21" t="str">
        <f t="shared" si="16"/>
        <v>2001元-3000元</v>
      </c>
      <c r="J45">
        <v>3</v>
      </c>
      <c r="K45" s="21" t="str">
        <f t="shared" si="17"/>
        <v>研究生</v>
      </c>
      <c r="L45">
        <v>1</v>
      </c>
      <c r="M45" t="str">
        <f t="shared" si="18"/>
        <v>有</v>
      </c>
      <c r="N45">
        <v>1</v>
      </c>
      <c r="O45" s="21" t="str">
        <f t="shared" si="19"/>
        <v>电视</v>
      </c>
      <c r="P45">
        <v>2</v>
      </c>
      <c r="Q45" s="21" t="str">
        <f t="shared" si="20"/>
        <v>网络</v>
      </c>
      <c r="R45">
        <v>3</v>
      </c>
      <c r="S45" s="21" t="str">
        <f t="shared" si="21"/>
        <v>广播</v>
      </c>
      <c r="T45">
        <v>1</v>
      </c>
      <c r="U45" t="str">
        <f t="shared" si="22"/>
        <v>是</v>
      </c>
      <c r="V45">
        <v>4</v>
      </c>
      <c r="W45" t="str">
        <f t="shared" si="23"/>
        <v>差</v>
      </c>
      <c r="X45">
        <v>1</v>
      </c>
      <c r="Y45" t="str">
        <f t="shared" si="24"/>
        <v>不怎么样</v>
      </c>
      <c r="Z45">
        <v>2</v>
      </c>
      <c r="AA45" t="str">
        <f t="shared" si="25"/>
        <v>没有</v>
      </c>
    </row>
    <row r="46" spans="1:27">
      <c r="A46">
        <v>45</v>
      </c>
      <c r="B46">
        <v>2</v>
      </c>
      <c r="C46" t="str">
        <f t="shared" si="13"/>
        <v>女</v>
      </c>
      <c r="D46">
        <v>2</v>
      </c>
      <c r="E46" t="str">
        <f t="shared" si="14"/>
        <v>20-30岁</v>
      </c>
      <c r="F46">
        <v>3</v>
      </c>
      <c r="G46" s="21" t="str">
        <f t="shared" si="15"/>
        <v>公务员</v>
      </c>
      <c r="H46">
        <v>2</v>
      </c>
      <c r="I46" s="21" t="str">
        <f t="shared" si="16"/>
        <v>2001元-3000元</v>
      </c>
      <c r="J46">
        <v>5</v>
      </c>
      <c r="K46" s="21" t="str">
        <f t="shared" si="17"/>
        <v>其他</v>
      </c>
      <c r="L46">
        <v>1</v>
      </c>
      <c r="M46" t="str">
        <f t="shared" si="18"/>
        <v>有</v>
      </c>
      <c r="N46">
        <v>1</v>
      </c>
      <c r="O46" s="21" t="str">
        <f t="shared" si="19"/>
        <v>电视</v>
      </c>
      <c r="P46">
        <v>2</v>
      </c>
      <c r="Q46" s="21" t="str">
        <f t="shared" si="20"/>
        <v>网络</v>
      </c>
      <c r="R46">
        <v>3</v>
      </c>
      <c r="S46" s="21" t="str">
        <f t="shared" si="21"/>
        <v>广播</v>
      </c>
      <c r="T46">
        <v>1</v>
      </c>
      <c r="U46" t="str">
        <f t="shared" si="22"/>
        <v>是</v>
      </c>
      <c r="V46">
        <v>4</v>
      </c>
      <c r="W46" t="str">
        <f t="shared" si="23"/>
        <v>差</v>
      </c>
      <c r="X46">
        <v>1</v>
      </c>
      <c r="Y46" t="str">
        <f t="shared" si="24"/>
        <v>不怎么样</v>
      </c>
      <c r="Z46">
        <v>2</v>
      </c>
      <c r="AA46" t="str">
        <f t="shared" si="25"/>
        <v>没有</v>
      </c>
    </row>
    <row r="47" spans="1:27">
      <c r="A47">
        <v>46</v>
      </c>
      <c r="B47">
        <v>2</v>
      </c>
      <c r="C47" t="str">
        <f t="shared" si="13"/>
        <v>女</v>
      </c>
      <c r="D47">
        <v>2</v>
      </c>
      <c r="E47" t="str">
        <f t="shared" si="14"/>
        <v>20-30岁</v>
      </c>
      <c r="F47">
        <v>4</v>
      </c>
      <c r="G47" s="21" t="str">
        <f t="shared" si="15"/>
        <v>自由职业者</v>
      </c>
      <c r="H47">
        <v>3</v>
      </c>
      <c r="I47" s="21" t="str">
        <f t="shared" si="16"/>
        <v>3001元-4000元</v>
      </c>
      <c r="J47">
        <v>5</v>
      </c>
      <c r="K47" s="21" t="str">
        <f t="shared" si="17"/>
        <v>其他</v>
      </c>
      <c r="L47">
        <v>1</v>
      </c>
      <c r="M47" t="str">
        <f t="shared" si="18"/>
        <v>有</v>
      </c>
      <c r="N47">
        <v>1</v>
      </c>
      <c r="O47" s="21" t="str">
        <f t="shared" si="19"/>
        <v>电视</v>
      </c>
      <c r="P47">
        <v>2</v>
      </c>
      <c r="Q47" s="21" t="str">
        <f t="shared" si="20"/>
        <v>网络</v>
      </c>
      <c r="R47">
        <v>3</v>
      </c>
      <c r="S47" s="21" t="str">
        <f t="shared" si="21"/>
        <v>广播</v>
      </c>
      <c r="T47">
        <v>1</v>
      </c>
      <c r="U47" t="str">
        <f t="shared" si="22"/>
        <v>是</v>
      </c>
      <c r="V47">
        <v>3</v>
      </c>
      <c r="W47" t="str">
        <f t="shared" si="23"/>
        <v>一般</v>
      </c>
      <c r="X47">
        <v>2</v>
      </c>
      <c r="Y47" t="str">
        <f t="shared" si="24"/>
        <v>一般</v>
      </c>
      <c r="Z47">
        <v>3</v>
      </c>
      <c r="AA47" t="str">
        <f t="shared" si="25"/>
        <v>说不清</v>
      </c>
    </row>
    <row r="48" spans="1:27">
      <c r="A48">
        <v>47</v>
      </c>
      <c r="B48">
        <v>2</v>
      </c>
      <c r="C48" t="str">
        <f t="shared" si="13"/>
        <v>女</v>
      </c>
      <c r="D48">
        <v>2</v>
      </c>
      <c r="E48" t="str">
        <f t="shared" si="14"/>
        <v>20-30岁</v>
      </c>
      <c r="F48">
        <v>4</v>
      </c>
      <c r="G48" s="21" t="str">
        <f t="shared" si="15"/>
        <v>自由职业者</v>
      </c>
      <c r="H48">
        <v>5</v>
      </c>
      <c r="I48" s="21" t="str">
        <f t="shared" si="16"/>
        <v>5001元以上</v>
      </c>
      <c r="J48">
        <v>5</v>
      </c>
      <c r="K48" s="21" t="str">
        <f t="shared" si="17"/>
        <v>其他</v>
      </c>
      <c r="L48">
        <v>1</v>
      </c>
      <c r="M48" t="str">
        <f t="shared" si="18"/>
        <v>有</v>
      </c>
      <c r="N48">
        <v>1</v>
      </c>
      <c r="O48" s="21" t="str">
        <f t="shared" si="19"/>
        <v>电视</v>
      </c>
      <c r="P48">
        <v>2</v>
      </c>
      <c r="Q48" s="21" t="str">
        <f t="shared" si="20"/>
        <v>网络</v>
      </c>
      <c r="R48">
        <v>3</v>
      </c>
      <c r="S48" s="21" t="str">
        <f t="shared" si="21"/>
        <v>广播</v>
      </c>
      <c r="T48">
        <v>1</v>
      </c>
      <c r="U48" t="str">
        <f t="shared" si="22"/>
        <v>是</v>
      </c>
      <c r="V48">
        <v>3</v>
      </c>
      <c r="W48" t="str">
        <f t="shared" si="23"/>
        <v>一般</v>
      </c>
      <c r="X48">
        <v>2</v>
      </c>
      <c r="Y48" t="str">
        <f t="shared" si="24"/>
        <v>一般</v>
      </c>
      <c r="Z48">
        <v>3</v>
      </c>
      <c r="AA48" t="str">
        <f t="shared" si="25"/>
        <v>说不清</v>
      </c>
    </row>
    <row r="49" spans="1:27">
      <c r="A49">
        <v>48</v>
      </c>
      <c r="B49">
        <v>2</v>
      </c>
      <c r="C49" t="str">
        <f t="shared" si="13"/>
        <v>女</v>
      </c>
      <c r="D49">
        <v>2</v>
      </c>
      <c r="E49" t="str">
        <f t="shared" si="14"/>
        <v>20-30岁</v>
      </c>
      <c r="F49">
        <v>4</v>
      </c>
      <c r="G49" s="21" t="str">
        <f t="shared" si="15"/>
        <v>自由职业者</v>
      </c>
      <c r="H49">
        <v>5</v>
      </c>
      <c r="I49" s="21" t="str">
        <f t="shared" si="16"/>
        <v>5001元以上</v>
      </c>
      <c r="J49">
        <v>4</v>
      </c>
      <c r="K49" s="21" t="str">
        <f t="shared" si="17"/>
        <v>硕士及以上</v>
      </c>
      <c r="L49">
        <v>1</v>
      </c>
      <c r="M49" t="str">
        <f t="shared" si="18"/>
        <v>有</v>
      </c>
      <c r="N49">
        <v>1</v>
      </c>
      <c r="O49" s="21" t="str">
        <f t="shared" si="19"/>
        <v>电视</v>
      </c>
      <c r="P49">
        <v>2</v>
      </c>
      <c r="Q49" s="21" t="str">
        <f t="shared" si="20"/>
        <v>网络</v>
      </c>
      <c r="R49">
        <v>3</v>
      </c>
      <c r="S49" s="21" t="str">
        <f t="shared" si="21"/>
        <v>广播</v>
      </c>
      <c r="T49">
        <v>1</v>
      </c>
      <c r="U49" t="str">
        <f t="shared" si="22"/>
        <v>是</v>
      </c>
      <c r="V49">
        <v>3</v>
      </c>
      <c r="W49" t="str">
        <f t="shared" si="23"/>
        <v>一般</v>
      </c>
      <c r="X49">
        <v>2</v>
      </c>
      <c r="Y49" t="str">
        <f t="shared" si="24"/>
        <v>一般</v>
      </c>
      <c r="Z49">
        <v>3</v>
      </c>
      <c r="AA49" t="str">
        <f t="shared" si="25"/>
        <v>说不清</v>
      </c>
    </row>
    <row r="50" spans="1:27">
      <c r="A50">
        <v>49</v>
      </c>
      <c r="B50">
        <v>2</v>
      </c>
      <c r="C50" t="str">
        <f t="shared" si="13"/>
        <v>女</v>
      </c>
      <c r="D50">
        <v>2</v>
      </c>
      <c r="E50" t="str">
        <f t="shared" si="14"/>
        <v>20-30岁</v>
      </c>
      <c r="F50">
        <v>4</v>
      </c>
      <c r="G50" s="21" t="str">
        <f t="shared" si="15"/>
        <v>自由职业者</v>
      </c>
      <c r="H50">
        <v>5</v>
      </c>
      <c r="I50" s="21" t="str">
        <f t="shared" si="16"/>
        <v>5001元以上</v>
      </c>
      <c r="J50">
        <v>4</v>
      </c>
      <c r="K50" s="21" t="str">
        <f t="shared" si="17"/>
        <v>硕士及以上</v>
      </c>
      <c r="L50">
        <v>1</v>
      </c>
      <c r="M50" t="str">
        <f t="shared" si="18"/>
        <v>有</v>
      </c>
      <c r="N50">
        <v>1</v>
      </c>
      <c r="O50" s="21" t="str">
        <f t="shared" si="19"/>
        <v>电视</v>
      </c>
      <c r="P50">
        <v>2</v>
      </c>
      <c r="Q50" s="21" t="str">
        <f t="shared" si="20"/>
        <v>网络</v>
      </c>
      <c r="R50">
        <v>3</v>
      </c>
      <c r="S50" s="21" t="str">
        <f t="shared" si="21"/>
        <v>广播</v>
      </c>
      <c r="T50">
        <v>1</v>
      </c>
      <c r="U50" t="str">
        <f t="shared" si="22"/>
        <v>是</v>
      </c>
      <c r="V50">
        <v>3</v>
      </c>
      <c r="W50" t="str">
        <f t="shared" si="23"/>
        <v>一般</v>
      </c>
      <c r="X50">
        <v>2</v>
      </c>
      <c r="Y50" t="str">
        <f t="shared" si="24"/>
        <v>一般</v>
      </c>
      <c r="Z50">
        <v>3</v>
      </c>
      <c r="AA50" t="str">
        <f t="shared" si="25"/>
        <v>说不清</v>
      </c>
    </row>
    <row r="51" spans="1:27">
      <c r="A51">
        <v>50</v>
      </c>
      <c r="B51">
        <v>1</v>
      </c>
      <c r="C51" t="str">
        <f t="shared" si="13"/>
        <v>男</v>
      </c>
      <c r="D51">
        <v>3</v>
      </c>
      <c r="E51" t="str">
        <f t="shared" si="14"/>
        <v>31-40岁</v>
      </c>
      <c r="F51">
        <v>2</v>
      </c>
      <c r="G51" s="21" t="str">
        <f t="shared" si="15"/>
        <v>企业职员</v>
      </c>
      <c r="H51">
        <v>3</v>
      </c>
      <c r="I51" s="21" t="str">
        <f t="shared" si="16"/>
        <v>3001元-4000元</v>
      </c>
      <c r="J51">
        <v>3</v>
      </c>
      <c r="K51" s="21" t="str">
        <f t="shared" si="17"/>
        <v>研究生</v>
      </c>
      <c r="L51">
        <v>1</v>
      </c>
      <c r="M51" t="str">
        <f t="shared" si="18"/>
        <v>有</v>
      </c>
      <c r="N51">
        <v>1</v>
      </c>
      <c r="O51" s="21" t="str">
        <f t="shared" si="19"/>
        <v>电视</v>
      </c>
      <c r="P51">
        <v>2</v>
      </c>
      <c r="Q51" s="21" t="str">
        <f t="shared" si="20"/>
        <v>网络</v>
      </c>
      <c r="R51">
        <v>3</v>
      </c>
      <c r="S51" s="21" t="str">
        <f t="shared" si="21"/>
        <v>广播</v>
      </c>
      <c r="T51">
        <v>1</v>
      </c>
      <c r="U51" t="str">
        <f t="shared" si="22"/>
        <v>是</v>
      </c>
      <c r="V51">
        <v>3</v>
      </c>
      <c r="W51" t="str">
        <f t="shared" si="23"/>
        <v>一般</v>
      </c>
      <c r="X51">
        <v>1</v>
      </c>
      <c r="Y51" t="str">
        <f t="shared" si="24"/>
        <v>不怎么样</v>
      </c>
      <c r="Z51">
        <v>3</v>
      </c>
      <c r="AA51" t="str">
        <f t="shared" si="25"/>
        <v>说不清</v>
      </c>
    </row>
    <row r="52" spans="1:27">
      <c r="A52">
        <v>51</v>
      </c>
      <c r="B52">
        <v>1</v>
      </c>
      <c r="C52" t="str">
        <f t="shared" si="13"/>
        <v>男</v>
      </c>
      <c r="D52">
        <v>3</v>
      </c>
      <c r="E52" t="str">
        <f t="shared" si="14"/>
        <v>31-40岁</v>
      </c>
      <c r="F52">
        <v>2</v>
      </c>
      <c r="G52" s="21" t="str">
        <f t="shared" si="15"/>
        <v>企业职员</v>
      </c>
      <c r="H52">
        <v>3</v>
      </c>
      <c r="I52" s="21" t="str">
        <f t="shared" si="16"/>
        <v>3001元-4000元</v>
      </c>
      <c r="J52">
        <v>3</v>
      </c>
      <c r="K52" s="21" t="str">
        <f t="shared" si="17"/>
        <v>研究生</v>
      </c>
      <c r="L52">
        <v>1</v>
      </c>
      <c r="M52" t="str">
        <f t="shared" si="18"/>
        <v>有</v>
      </c>
      <c r="N52">
        <v>1</v>
      </c>
      <c r="O52" s="21" t="str">
        <f t="shared" si="19"/>
        <v>电视</v>
      </c>
      <c r="P52">
        <v>2</v>
      </c>
      <c r="Q52" s="21" t="str">
        <f t="shared" si="20"/>
        <v>网络</v>
      </c>
      <c r="R52">
        <v>3</v>
      </c>
      <c r="S52" s="21" t="str">
        <f t="shared" si="21"/>
        <v>广播</v>
      </c>
      <c r="T52">
        <v>1</v>
      </c>
      <c r="U52" t="str">
        <f t="shared" si="22"/>
        <v>是</v>
      </c>
      <c r="V52">
        <v>3</v>
      </c>
      <c r="W52" t="str">
        <f t="shared" si="23"/>
        <v>一般</v>
      </c>
      <c r="X52">
        <v>1</v>
      </c>
      <c r="Y52" t="str">
        <f t="shared" si="24"/>
        <v>不怎么样</v>
      </c>
      <c r="Z52">
        <v>3</v>
      </c>
      <c r="AA52" t="str">
        <f t="shared" si="25"/>
        <v>说不清</v>
      </c>
    </row>
    <row r="53" spans="1:27">
      <c r="A53">
        <v>52</v>
      </c>
      <c r="B53">
        <v>1</v>
      </c>
      <c r="C53" t="str">
        <f t="shared" si="13"/>
        <v>男</v>
      </c>
      <c r="D53">
        <v>3</v>
      </c>
      <c r="E53" t="str">
        <f t="shared" si="14"/>
        <v>31-40岁</v>
      </c>
      <c r="F53">
        <v>2</v>
      </c>
      <c r="G53" s="21" t="str">
        <f t="shared" si="15"/>
        <v>企业职员</v>
      </c>
      <c r="H53">
        <v>3</v>
      </c>
      <c r="I53" s="21" t="str">
        <f t="shared" si="16"/>
        <v>3001元-4000元</v>
      </c>
      <c r="J53">
        <v>3</v>
      </c>
      <c r="K53" s="21" t="str">
        <f t="shared" si="17"/>
        <v>研究生</v>
      </c>
      <c r="L53">
        <v>1</v>
      </c>
      <c r="M53" t="str">
        <f t="shared" si="18"/>
        <v>有</v>
      </c>
      <c r="N53">
        <v>1</v>
      </c>
      <c r="O53" s="21" t="str">
        <f t="shared" si="19"/>
        <v>电视</v>
      </c>
      <c r="P53">
        <v>2</v>
      </c>
      <c r="Q53" s="21" t="str">
        <f t="shared" si="20"/>
        <v>网络</v>
      </c>
      <c r="R53">
        <v>3</v>
      </c>
      <c r="S53" s="21" t="str">
        <f t="shared" si="21"/>
        <v>广播</v>
      </c>
      <c r="T53">
        <v>1</v>
      </c>
      <c r="U53" t="str">
        <f t="shared" si="22"/>
        <v>是</v>
      </c>
      <c r="V53">
        <v>3</v>
      </c>
      <c r="W53" t="str">
        <f t="shared" si="23"/>
        <v>一般</v>
      </c>
      <c r="X53">
        <v>1</v>
      </c>
      <c r="Y53" t="str">
        <f t="shared" si="24"/>
        <v>不怎么样</v>
      </c>
      <c r="Z53">
        <v>1</v>
      </c>
      <c r="AA53" t="str">
        <f t="shared" si="25"/>
        <v>有</v>
      </c>
    </row>
    <row r="54" spans="1:27">
      <c r="A54">
        <v>53</v>
      </c>
      <c r="B54">
        <v>1</v>
      </c>
      <c r="C54" t="str">
        <f t="shared" si="13"/>
        <v>男</v>
      </c>
      <c r="D54">
        <v>2</v>
      </c>
      <c r="E54" t="str">
        <f t="shared" si="14"/>
        <v>20-30岁</v>
      </c>
      <c r="F54">
        <v>3</v>
      </c>
      <c r="G54" s="21" t="str">
        <f t="shared" si="15"/>
        <v>公务员</v>
      </c>
      <c r="H54">
        <v>3</v>
      </c>
      <c r="I54" s="21" t="str">
        <f t="shared" si="16"/>
        <v>3001元-4000元</v>
      </c>
      <c r="J54">
        <v>3</v>
      </c>
      <c r="K54" s="21" t="str">
        <f t="shared" si="17"/>
        <v>研究生</v>
      </c>
      <c r="L54">
        <v>1</v>
      </c>
      <c r="M54" t="str">
        <f t="shared" si="18"/>
        <v>有</v>
      </c>
      <c r="N54">
        <v>1</v>
      </c>
      <c r="O54" s="21" t="str">
        <f t="shared" si="19"/>
        <v>电视</v>
      </c>
      <c r="P54">
        <v>2</v>
      </c>
      <c r="Q54" s="21" t="str">
        <f t="shared" si="20"/>
        <v>网络</v>
      </c>
      <c r="R54">
        <v>3</v>
      </c>
      <c r="S54" s="21" t="str">
        <f t="shared" si="21"/>
        <v>广播</v>
      </c>
      <c r="T54">
        <v>1</v>
      </c>
      <c r="U54" t="str">
        <f t="shared" si="22"/>
        <v>是</v>
      </c>
      <c r="V54">
        <v>1</v>
      </c>
      <c r="W54" t="str">
        <f t="shared" si="23"/>
        <v>非常好</v>
      </c>
      <c r="X54">
        <v>1</v>
      </c>
      <c r="Y54" t="str">
        <f t="shared" si="24"/>
        <v>不怎么样</v>
      </c>
      <c r="Z54">
        <v>1</v>
      </c>
      <c r="AA54" t="str">
        <f t="shared" si="25"/>
        <v>有</v>
      </c>
    </row>
    <row r="55" spans="1:27">
      <c r="A55">
        <v>54</v>
      </c>
      <c r="B55">
        <v>2</v>
      </c>
      <c r="C55" t="str">
        <f t="shared" si="13"/>
        <v>女</v>
      </c>
      <c r="D55">
        <v>2</v>
      </c>
      <c r="E55" t="str">
        <f t="shared" si="14"/>
        <v>20-30岁</v>
      </c>
      <c r="F55">
        <v>3</v>
      </c>
      <c r="G55" s="21" t="str">
        <f t="shared" si="15"/>
        <v>公务员</v>
      </c>
      <c r="H55">
        <v>3</v>
      </c>
      <c r="I55" s="21" t="str">
        <f t="shared" si="16"/>
        <v>3001元-4000元</v>
      </c>
      <c r="J55">
        <v>3</v>
      </c>
      <c r="K55" s="21" t="str">
        <f t="shared" si="17"/>
        <v>研究生</v>
      </c>
      <c r="L55">
        <v>1</v>
      </c>
      <c r="M55" t="str">
        <f t="shared" si="18"/>
        <v>有</v>
      </c>
      <c r="N55">
        <v>2</v>
      </c>
      <c r="O55" s="21" t="str">
        <f t="shared" si="19"/>
        <v>网络</v>
      </c>
      <c r="P55">
        <v>3</v>
      </c>
      <c r="Q55" s="21" t="str">
        <f t="shared" si="20"/>
        <v>广播</v>
      </c>
      <c r="S55" s="21" t="e">
        <f t="shared" si="21"/>
        <v>#N/A</v>
      </c>
      <c r="T55">
        <v>1</v>
      </c>
      <c r="U55" t="str">
        <f t="shared" si="22"/>
        <v>是</v>
      </c>
      <c r="V55">
        <v>1</v>
      </c>
      <c r="W55" t="str">
        <f t="shared" si="23"/>
        <v>非常好</v>
      </c>
      <c r="X55">
        <v>1</v>
      </c>
      <c r="Y55" t="str">
        <f t="shared" si="24"/>
        <v>不怎么样</v>
      </c>
      <c r="Z55">
        <v>1</v>
      </c>
      <c r="AA55" t="str">
        <f t="shared" si="25"/>
        <v>有</v>
      </c>
    </row>
    <row r="56" spans="1:27">
      <c r="A56">
        <v>55</v>
      </c>
      <c r="B56">
        <v>2</v>
      </c>
      <c r="C56" t="str">
        <f t="shared" si="13"/>
        <v>女</v>
      </c>
      <c r="D56">
        <v>2</v>
      </c>
      <c r="E56" t="str">
        <f t="shared" si="14"/>
        <v>20-30岁</v>
      </c>
      <c r="F56">
        <v>3</v>
      </c>
      <c r="G56" s="21" t="str">
        <f t="shared" si="15"/>
        <v>公务员</v>
      </c>
      <c r="H56">
        <v>3</v>
      </c>
      <c r="I56" s="21" t="str">
        <f t="shared" si="16"/>
        <v>3001元-4000元</v>
      </c>
      <c r="J56">
        <v>2</v>
      </c>
      <c r="K56" s="21" t="str">
        <f t="shared" si="17"/>
        <v>大专或本科</v>
      </c>
      <c r="L56">
        <v>1</v>
      </c>
      <c r="M56" t="str">
        <f t="shared" si="18"/>
        <v>有</v>
      </c>
      <c r="N56">
        <v>2</v>
      </c>
      <c r="O56" s="21" t="str">
        <f t="shared" si="19"/>
        <v>网络</v>
      </c>
      <c r="P56">
        <v>3</v>
      </c>
      <c r="Q56" s="21" t="str">
        <f t="shared" si="20"/>
        <v>广播</v>
      </c>
      <c r="S56" s="21" t="e">
        <f t="shared" si="21"/>
        <v>#N/A</v>
      </c>
      <c r="T56">
        <v>1</v>
      </c>
      <c r="U56" t="str">
        <f t="shared" si="22"/>
        <v>是</v>
      </c>
      <c r="V56">
        <v>1</v>
      </c>
      <c r="W56" t="str">
        <f t="shared" si="23"/>
        <v>非常好</v>
      </c>
      <c r="X56">
        <v>1</v>
      </c>
      <c r="Y56" t="str">
        <f t="shared" si="24"/>
        <v>不怎么样</v>
      </c>
      <c r="Z56">
        <v>1</v>
      </c>
      <c r="AA56" t="str">
        <f t="shared" si="25"/>
        <v>有</v>
      </c>
    </row>
    <row r="57" spans="1:27">
      <c r="A57">
        <v>56</v>
      </c>
      <c r="B57">
        <v>2</v>
      </c>
      <c r="C57" t="str">
        <f t="shared" si="13"/>
        <v>女</v>
      </c>
      <c r="D57">
        <v>3</v>
      </c>
      <c r="E57" t="str">
        <f t="shared" si="14"/>
        <v>31-40岁</v>
      </c>
      <c r="F57">
        <v>3</v>
      </c>
      <c r="G57" s="21" t="str">
        <f t="shared" si="15"/>
        <v>公务员</v>
      </c>
      <c r="H57">
        <v>4</v>
      </c>
      <c r="I57" s="21" t="str">
        <f t="shared" si="16"/>
        <v>4001元-5000元</v>
      </c>
      <c r="J57">
        <v>2</v>
      </c>
      <c r="K57" s="21" t="str">
        <f t="shared" si="17"/>
        <v>大专或本科</v>
      </c>
      <c r="L57">
        <v>1</v>
      </c>
      <c r="M57" t="str">
        <f t="shared" si="18"/>
        <v>有</v>
      </c>
      <c r="N57">
        <v>2</v>
      </c>
      <c r="O57" s="21" t="str">
        <f t="shared" si="19"/>
        <v>网络</v>
      </c>
      <c r="P57">
        <v>3</v>
      </c>
      <c r="Q57" s="21" t="str">
        <f t="shared" si="20"/>
        <v>广播</v>
      </c>
      <c r="S57" s="21" t="e">
        <f t="shared" si="21"/>
        <v>#N/A</v>
      </c>
      <c r="T57">
        <v>1</v>
      </c>
      <c r="U57" t="str">
        <f t="shared" si="22"/>
        <v>是</v>
      </c>
      <c r="V57">
        <v>1</v>
      </c>
      <c r="W57" t="str">
        <f t="shared" si="23"/>
        <v>非常好</v>
      </c>
      <c r="X57">
        <v>1</v>
      </c>
      <c r="Y57" t="str">
        <f t="shared" si="24"/>
        <v>不怎么样</v>
      </c>
      <c r="Z57">
        <v>1</v>
      </c>
      <c r="AA57" t="str">
        <f t="shared" si="25"/>
        <v>有</v>
      </c>
    </row>
    <row r="58" spans="1:27">
      <c r="A58">
        <v>57</v>
      </c>
      <c r="B58">
        <v>2</v>
      </c>
      <c r="C58" t="str">
        <f t="shared" si="13"/>
        <v>女</v>
      </c>
      <c r="D58">
        <v>3</v>
      </c>
      <c r="E58" t="str">
        <f t="shared" si="14"/>
        <v>31-40岁</v>
      </c>
      <c r="F58">
        <v>4</v>
      </c>
      <c r="G58" s="21" t="str">
        <f t="shared" si="15"/>
        <v>自由职业者</v>
      </c>
      <c r="H58">
        <v>4</v>
      </c>
      <c r="I58" s="21" t="str">
        <f t="shared" si="16"/>
        <v>4001元-5000元</v>
      </c>
      <c r="J58">
        <v>2</v>
      </c>
      <c r="K58" s="21" t="str">
        <f t="shared" si="17"/>
        <v>大专或本科</v>
      </c>
      <c r="L58">
        <v>1</v>
      </c>
      <c r="M58" t="str">
        <f t="shared" si="18"/>
        <v>有</v>
      </c>
      <c r="N58">
        <v>2</v>
      </c>
      <c r="O58" s="21" t="str">
        <f t="shared" si="19"/>
        <v>网络</v>
      </c>
      <c r="P58">
        <v>3</v>
      </c>
      <c r="Q58" s="21" t="str">
        <f t="shared" si="20"/>
        <v>广播</v>
      </c>
      <c r="S58" s="21" t="e">
        <f t="shared" si="21"/>
        <v>#N/A</v>
      </c>
      <c r="T58">
        <v>1</v>
      </c>
      <c r="U58" t="str">
        <f t="shared" si="22"/>
        <v>是</v>
      </c>
      <c r="V58">
        <v>1</v>
      </c>
      <c r="W58" t="str">
        <f t="shared" si="23"/>
        <v>非常好</v>
      </c>
      <c r="X58">
        <v>1</v>
      </c>
      <c r="Y58" t="str">
        <f t="shared" si="24"/>
        <v>不怎么样</v>
      </c>
      <c r="Z58">
        <v>1</v>
      </c>
      <c r="AA58" t="str">
        <f t="shared" si="25"/>
        <v>有</v>
      </c>
    </row>
    <row r="59" spans="1:27">
      <c r="A59">
        <v>58</v>
      </c>
      <c r="B59">
        <v>2</v>
      </c>
      <c r="C59" t="str">
        <f t="shared" si="13"/>
        <v>女</v>
      </c>
      <c r="D59">
        <v>2</v>
      </c>
      <c r="E59" t="str">
        <f t="shared" si="14"/>
        <v>20-30岁</v>
      </c>
      <c r="F59">
        <v>4</v>
      </c>
      <c r="G59" s="21" t="str">
        <f t="shared" si="15"/>
        <v>自由职业者</v>
      </c>
      <c r="H59">
        <v>4</v>
      </c>
      <c r="I59" s="21" t="str">
        <f t="shared" si="16"/>
        <v>4001元-5000元</v>
      </c>
      <c r="J59">
        <v>5</v>
      </c>
      <c r="K59" s="21" t="str">
        <f t="shared" si="17"/>
        <v>其他</v>
      </c>
      <c r="L59">
        <v>1</v>
      </c>
      <c r="M59" t="str">
        <f t="shared" si="18"/>
        <v>有</v>
      </c>
      <c r="N59">
        <v>2</v>
      </c>
      <c r="O59" s="21" t="str">
        <f t="shared" si="19"/>
        <v>网络</v>
      </c>
      <c r="P59">
        <v>3</v>
      </c>
      <c r="Q59" s="21" t="str">
        <f t="shared" si="20"/>
        <v>广播</v>
      </c>
      <c r="S59" s="21" t="e">
        <f t="shared" si="21"/>
        <v>#N/A</v>
      </c>
      <c r="T59">
        <v>1</v>
      </c>
      <c r="U59" t="str">
        <f t="shared" si="22"/>
        <v>是</v>
      </c>
      <c r="V59">
        <v>1</v>
      </c>
      <c r="W59" t="str">
        <f t="shared" si="23"/>
        <v>非常好</v>
      </c>
      <c r="X59">
        <v>1</v>
      </c>
      <c r="Y59" t="str">
        <f t="shared" si="24"/>
        <v>不怎么样</v>
      </c>
      <c r="Z59">
        <v>1</v>
      </c>
      <c r="AA59" t="str">
        <f t="shared" si="25"/>
        <v>有</v>
      </c>
    </row>
    <row r="60" spans="1:27">
      <c r="A60">
        <v>59</v>
      </c>
      <c r="B60">
        <v>2</v>
      </c>
      <c r="C60" t="str">
        <f t="shared" si="13"/>
        <v>女</v>
      </c>
      <c r="D60">
        <v>2</v>
      </c>
      <c r="E60" t="str">
        <f t="shared" si="14"/>
        <v>20-30岁</v>
      </c>
      <c r="F60">
        <v>4</v>
      </c>
      <c r="G60" s="21" t="str">
        <f t="shared" si="15"/>
        <v>自由职业者</v>
      </c>
      <c r="H60">
        <v>4</v>
      </c>
      <c r="I60" s="21" t="str">
        <f t="shared" si="16"/>
        <v>4001元-5000元</v>
      </c>
      <c r="J60">
        <v>5</v>
      </c>
      <c r="K60" s="21" t="str">
        <f t="shared" si="17"/>
        <v>其他</v>
      </c>
      <c r="L60">
        <v>1</v>
      </c>
      <c r="M60" t="str">
        <f t="shared" si="18"/>
        <v>有</v>
      </c>
      <c r="N60">
        <v>2</v>
      </c>
      <c r="O60" s="21" t="str">
        <f t="shared" si="19"/>
        <v>网络</v>
      </c>
      <c r="P60">
        <v>3</v>
      </c>
      <c r="Q60" s="21" t="str">
        <f t="shared" si="20"/>
        <v>广播</v>
      </c>
      <c r="S60" s="21" t="e">
        <f t="shared" si="21"/>
        <v>#N/A</v>
      </c>
      <c r="T60">
        <v>1</v>
      </c>
      <c r="U60" t="str">
        <f t="shared" si="22"/>
        <v>是</v>
      </c>
      <c r="V60">
        <v>1</v>
      </c>
      <c r="W60" t="str">
        <f t="shared" si="23"/>
        <v>非常好</v>
      </c>
      <c r="X60">
        <v>1</v>
      </c>
      <c r="Y60" t="str">
        <f t="shared" si="24"/>
        <v>不怎么样</v>
      </c>
      <c r="Z60">
        <v>1</v>
      </c>
      <c r="AA60" t="str">
        <f t="shared" si="25"/>
        <v>有</v>
      </c>
    </row>
    <row r="61" spans="1:27">
      <c r="A61">
        <v>60</v>
      </c>
      <c r="B61">
        <v>2</v>
      </c>
      <c r="C61" t="str">
        <f t="shared" si="13"/>
        <v>女</v>
      </c>
      <c r="D61">
        <v>3</v>
      </c>
      <c r="E61" t="str">
        <f t="shared" si="14"/>
        <v>31-40岁</v>
      </c>
      <c r="F61">
        <v>4</v>
      </c>
      <c r="G61" s="21" t="str">
        <f t="shared" si="15"/>
        <v>自由职业者</v>
      </c>
      <c r="H61">
        <v>4</v>
      </c>
      <c r="I61" s="21" t="str">
        <f t="shared" si="16"/>
        <v>4001元-5000元</v>
      </c>
      <c r="J61">
        <v>5</v>
      </c>
      <c r="K61" s="21" t="str">
        <f t="shared" si="17"/>
        <v>其他</v>
      </c>
      <c r="L61">
        <v>1</v>
      </c>
      <c r="M61" t="str">
        <f t="shared" si="18"/>
        <v>有</v>
      </c>
      <c r="N61">
        <v>2</v>
      </c>
      <c r="O61" s="21" t="str">
        <f t="shared" si="19"/>
        <v>网络</v>
      </c>
      <c r="P61">
        <v>3</v>
      </c>
      <c r="Q61" s="21" t="str">
        <f t="shared" si="20"/>
        <v>广播</v>
      </c>
      <c r="S61" s="21" t="e">
        <f t="shared" si="21"/>
        <v>#N/A</v>
      </c>
      <c r="T61">
        <v>1</v>
      </c>
      <c r="U61" t="str">
        <f t="shared" si="22"/>
        <v>是</v>
      </c>
      <c r="V61">
        <v>1</v>
      </c>
      <c r="W61" t="str">
        <f t="shared" si="23"/>
        <v>非常好</v>
      </c>
      <c r="X61">
        <v>1</v>
      </c>
      <c r="Y61" t="str">
        <f t="shared" si="24"/>
        <v>不怎么样</v>
      </c>
      <c r="Z61">
        <v>1</v>
      </c>
      <c r="AA61" t="str">
        <f t="shared" si="25"/>
        <v>有</v>
      </c>
    </row>
  </sheetData>
  <phoneticPr fontId="3" type="noConversion"/>
  <dataValidations count="5">
    <dataValidation type="list" allowBlank="1" showInputMessage="1" showErrorMessage="1" sqref="L2:L61 B2:B61 T2:T61">
      <formula1>"1,2"</formula1>
    </dataValidation>
    <dataValidation type="list" errorStyle="warning" allowBlank="1" showInputMessage="1" showErrorMessage="1" errorTitle="输入错误" error="请输入1~4范围内的数字" sqref="D2:D61 F23:F27 H23:H27">
      <formula1>"1,2,3,4"</formula1>
    </dataValidation>
    <dataValidation type="list" allowBlank="1" showInputMessage="1" showErrorMessage="1" sqref="F2:F22 F28:F61 X2:X61">
      <formula1>"1,2,3,4"</formula1>
    </dataValidation>
    <dataValidation type="list" allowBlank="1" showInputMessage="1" showErrorMessage="1" sqref="H2:H22 J2:J61 R2:R61 H28:H61 N2:N61 P2:P61 V2:V61">
      <formula1>"1,2,3,4,5"</formula1>
    </dataValidation>
    <dataValidation type="list" allowBlank="1" showInputMessage="1" showErrorMessage="1" sqref="Z2:Z61">
      <formula1>"1,2,3"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1"/>
  <sheetViews>
    <sheetView topLeftCell="A79" workbookViewId="0">
      <selection activeCell="L109" sqref="L109"/>
    </sheetView>
  </sheetViews>
  <sheetFormatPr defaultRowHeight="13.5"/>
  <cols>
    <col min="1" max="1" width="7.875" customWidth="1"/>
    <col min="2" max="2" width="5" customWidth="1"/>
    <col min="3" max="3" width="9" bestFit="1" customWidth="1"/>
    <col min="4" max="4" width="11" bestFit="1" customWidth="1"/>
    <col min="5" max="6" width="14.75" bestFit="1" customWidth="1"/>
    <col min="7" max="7" width="12.5" bestFit="1" customWidth="1"/>
    <col min="8" max="8" width="6" customWidth="1"/>
    <col min="9" max="10" width="9" bestFit="1" customWidth="1"/>
    <col min="11" max="11" width="7.25" customWidth="1"/>
    <col min="12" max="12" width="9.625" customWidth="1"/>
    <col min="13" max="13" width="8.5" customWidth="1"/>
  </cols>
  <sheetData>
    <row r="1" spans="1:14">
      <c r="A1" s="18" t="s">
        <v>110</v>
      </c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8" t="s">
        <v>20</v>
      </c>
      <c r="H1" s="18" t="s">
        <v>65</v>
      </c>
      <c r="I1" s="18" t="s">
        <v>69</v>
      </c>
      <c r="J1" s="18" t="s">
        <v>66</v>
      </c>
      <c r="K1" s="18" t="s">
        <v>27</v>
      </c>
      <c r="L1" s="18" t="s">
        <v>28</v>
      </c>
      <c r="M1" s="18" t="s">
        <v>29</v>
      </c>
      <c r="N1" s="18" t="s">
        <v>30</v>
      </c>
    </row>
    <row r="2" spans="1:14">
      <c r="A2">
        <v>1</v>
      </c>
      <c r="B2" t="s">
        <v>70</v>
      </c>
      <c r="C2" t="s">
        <v>72</v>
      </c>
      <c r="D2" s="21" t="s">
        <v>76</v>
      </c>
      <c r="E2" s="21" t="s">
        <v>80</v>
      </c>
      <c r="F2" s="21" t="s">
        <v>85</v>
      </c>
      <c r="G2" t="s">
        <v>90</v>
      </c>
      <c r="H2" s="21" t="s">
        <v>91</v>
      </c>
      <c r="I2" s="21" t="s">
        <v>93</v>
      </c>
      <c r="J2" s="21" t="e">
        <v>#N/A</v>
      </c>
      <c r="K2" t="s">
        <v>95</v>
      </c>
      <c r="L2" t="s">
        <v>96</v>
      </c>
      <c r="M2" t="s">
        <v>97</v>
      </c>
      <c r="N2" t="s">
        <v>90</v>
      </c>
    </row>
    <row r="3" spans="1:14">
      <c r="A3">
        <v>2</v>
      </c>
      <c r="B3" t="s">
        <v>71</v>
      </c>
      <c r="C3" t="s">
        <v>73</v>
      </c>
      <c r="D3" s="21" t="s">
        <v>76</v>
      </c>
      <c r="E3" s="21" t="s">
        <v>81</v>
      </c>
      <c r="F3" s="21" t="s">
        <v>85</v>
      </c>
      <c r="G3" t="s">
        <v>90</v>
      </c>
      <c r="H3" s="21" t="s">
        <v>92</v>
      </c>
      <c r="I3" s="21" t="s">
        <v>91</v>
      </c>
      <c r="J3" s="21" t="s">
        <v>94</v>
      </c>
      <c r="K3" t="s">
        <v>95</v>
      </c>
      <c r="L3" t="s">
        <v>97</v>
      </c>
      <c r="M3" t="s">
        <v>96</v>
      </c>
      <c r="N3" t="s">
        <v>90</v>
      </c>
    </row>
    <row r="4" spans="1:14">
      <c r="A4">
        <v>3</v>
      </c>
      <c r="B4" t="s">
        <v>70</v>
      </c>
      <c r="C4" t="s">
        <v>74</v>
      </c>
      <c r="D4" s="21" t="s">
        <v>77</v>
      </c>
      <c r="E4" s="21" t="s">
        <v>82</v>
      </c>
      <c r="F4" s="21" t="s">
        <v>85</v>
      </c>
      <c r="G4" t="s">
        <v>90</v>
      </c>
      <c r="H4" s="21" t="s">
        <v>92</v>
      </c>
      <c r="I4" s="21" t="s">
        <v>91</v>
      </c>
      <c r="J4" s="21" t="e">
        <v>#N/A</v>
      </c>
      <c r="K4" t="s">
        <v>95</v>
      </c>
      <c r="L4" t="s">
        <v>97</v>
      </c>
      <c r="M4" t="s">
        <v>97</v>
      </c>
      <c r="N4" t="s">
        <v>90</v>
      </c>
    </row>
    <row r="5" spans="1:14">
      <c r="A5">
        <v>4</v>
      </c>
      <c r="B5" t="s">
        <v>70</v>
      </c>
      <c r="C5" t="s">
        <v>72</v>
      </c>
      <c r="D5" s="21" t="s">
        <v>76</v>
      </c>
      <c r="E5" s="21" t="s">
        <v>83</v>
      </c>
      <c r="F5" s="21" t="s">
        <v>86</v>
      </c>
      <c r="G5" t="s">
        <v>90</v>
      </c>
      <c r="H5" s="21" t="s">
        <v>92</v>
      </c>
      <c r="I5" s="21" t="s">
        <v>91</v>
      </c>
      <c r="J5" s="21" t="e">
        <v>#N/A</v>
      </c>
      <c r="K5" t="s">
        <v>95</v>
      </c>
      <c r="L5" t="s">
        <v>98</v>
      </c>
      <c r="M5" t="s">
        <v>98</v>
      </c>
      <c r="N5" t="s">
        <v>101</v>
      </c>
    </row>
    <row r="6" spans="1:14">
      <c r="A6">
        <v>5</v>
      </c>
      <c r="B6" t="s">
        <v>70</v>
      </c>
      <c r="C6" t="s">
        <v>73</v>
      </c>
      <c r="D6" s="21" t="s">
        <v>105</v>
      </c>
      <c r="E6" s="21" t="s">
        <v>81</v>
      </c>
      <c r="F6" s="21" t="s">
        <v>85</v>
      </c>
      <c r="G6" t="s">
        <v>90</v>
      </c>
      <c r="H6" s="21" t="s">
        <v>92</v>
      </c>
      <c r="I6" s="21" t="s">
        <v>91</v>
      </c>
      <c r="J6" s="21" t="s">
        <v>93</v>
      </c>
      <c r="K6" t="s">
        <v>95</v>
      </c>
      <c r="L6" t="s">
        <v>96</v>
      </c>
      <c r="M6" t="s">
        <v>96</v>
      </c>
      <c r="N6" t="s">
        <v>90</v>
      </c>
    </row>
    <row r="7" spans="1:14">
      <c r="A7">
        <v>6</v>
      </c>
      <c r="B7" t="s">
        <v>70</v>
      </c>
      <c r="C7" t="s">
        <v>75</v>
      </c>
      <c r="D7" s="21" t="s">
        <v>79</v>
      </c>
      <c r="E7" s="21" t="s">
        <v>84</v>
      </c>
      <c r="F7" s="21" t="s">
        <v>109</v>
      </c>
      <c r="G7" t="s">
        <v>90</v>
      </c>
      <c r="H7" s="21" t="s">
        <v>92</v>
      </c>
      <c r="I7" s="21" t="s">
        <v>91</v>
      </c>
      <c r="J7" s="21" t="s">
        <v>94</v>
      </c>
      <c r="K7" t="s">
        <v>95</v>
      </c>
      <c r="L7" t="s">
        <v>97</v>
      </c>
      <c r="M7" t="s">
        <v>96</v>
      </c>
      <c r="N7" t="s">
        <v>90</v>
      </c>
    </row>
    <row r="8" spans="1:14">
      <c r="A8">
        <v>7</v>
      </c>
      <c r="B8" t="s">
        <v>70</v>
      </c>
      <c r="C8" t="s">
        <v>72</v>
      </c>
      <c r="D8" s="21" t="s">
        <v>76</v>
      </c>
      <c r="E8" s="21" t="s">
        <v>80</v>
      </c>
      <c r="F8" s="21" t="s">
        <v>87</v>
      </c>
      <c r="G8" t="s">
        <v>90</v>
      </c>
      <c r="H8" s="21" t="s">
        <v>92</v>
      </c>
      <c r="I8" s="21" t="s">
        <v>94</v>
      </c>
      <c r="J8" s="21" t="e">
        <v>#N/A</v>
      </c>
      <c r="K8" t="s">
        <v>95</v>
      </c>
      <c r="L8" t="s">
        <v>96</v>
      </c>
      <c r="M8" t="s">
        <v>96</v>
      </c>
      <c r="N8" t="s">
        <v>90</v>
      </c>
    </row>
    <row r="9" spans="1:14">
      <c r="A9">
        <v>8</v>
      </c>
      <c r="B9" t="s">
        <v>70</v>
      </c>
      <c r="C9" t="s">
        <v>72</v>
      </c>
      <c r="D9" s="21" t="s">
        <v>78</v>
      </c>
      <c r="E9" s="21" t="s">
        <v>80</v>
      </c>
      <c r="F9" s="21" t="s">
        <v>87</v>
      </c>
      <c r="G9" t="s">
        <v>90</v>
      </c>
      <c r="H9" s="21" t="s">
        <v>92</v>
      </c>
      <c r="I9" s="21" t="s">
        <v>91</v>
      </c>
      <c r="J9" s="21" t="e">
        <v>#N/A</v>
      </c>
      <c r="K9" t="s">
        <v>95</v>
      </c>
      <c r="L9" t="s">
        <v>98</v>
      </c>
      <c r="M9" t="s">
        <v>98</v>
      </c>
      <c r="N9" t="s">
        <v>102</v>
      </c>
    </row>
    <row r="10" spans="1:14">
      <c r="A10">
        <v>9</v>
      </c>
      <c r="B10" t="s">
        <v>70</v>
      </c>
      <c r="C10" t="s">
        <v>72</v>
      </c>
      <c r="D10" s="21" t="s">
        <v>76</v>
      </c>
      <c r="E10" s="21" t="s">
        <v>81</v>
      </c>
      <c r="F10" s="21" t="s">
        <v>86</v>
      </c>
      <c r="G10" t="s">
        <v>90</v>
      </c>
      <c r="H10" s="21" t="s">
        <v>92</v>
      </c>
      <c r="I10" s="21" t="s">
        <v>91</v>
      </c>
      <c r="J10" s="21" t="e">
        <v>#N/A</v>
      </c>
      <c r="K10" t="s">
        <v>95</v>
      </c>
      <c r="L10" t="s">
        <v>98</v>
      </c>
      <c r="M10" t="s">
        <v>97</v>
      </c>
      <c r="N10" t="s">
        <v>102</v>
      </c>
    </row>
    <row r="11" spans="1:14">
      <c r="A11">
        <v>10</v>
      </c>
      <c r="B11" t="s">
        <v>70</v>
      </c>
      <c r="C11" t="s">
        <v>73</v>
      </c>
      <c r="D11" s="21" t="s">
        <v>77</v>
      </c>
      <c r="E11" s="21" t="s">
        <v>83</v>
      </c>
      <c r="F11" s="21" t="s">
        <v>86</v>
      </c>
      <c r="G11" t="s">
        <v>90</v>
      </c>
      <c r="H11" s="21" t="s">
        <v>92</v>
      </c>
      <c r="I11" s="21" t="s">
        <v>91</v>
      </c>
      <c r="J11" s="21" t="e">
        <v>#N/A</v>
      </c>
      <c r="K11" t="s">
        <v>95</v>
      </c>
      <c r="L11" t="s">
        <v>99</v>
      </c>
      <c r="M11" t="s">
        <v>100</v>
      </c>
      <c r="N11" t="s">
        <v>102</v>
      </c>
    </row>
    <row r="12" spans="1:14">
      <c r="A12">
        <v>11</v>
      </c>
      <c r="B12" t="s">
        <v>71</v>
      </c>
      <c r="C12" t="s">
        <v>75</v>
      </c>
      <c r="D12" s="21" t="s">
        <v>79</v>
      </c>
      <c r="E12" s="21" t="s">
        <v>84</v>
      </c>
      <c r="F12" s="21" t="s">
        <v>88</v>
      </c>
      <c r="G12" t="s">
        <v>90</v>
      </c>
      <c r="H12" s="21" t="s">
        <v>92</v>
      </c>
      <c r="I12" s="21" t="s">
        <v>91</v>
      </c>
      <c r="J12" s="21" t="s">
        <v>94</v>
      </c>
      <c r="K12" t="s">
        <v>95</v>
      </c>
      <c r="L12" t="s">
        <v>96</v>
      </c>
      <c r="M12" t="s">
        <v>96</v>
      </c>
      <c r="N12" t="s">
        <v>90</v>
      </c>
    </row>
    <row r="13" spans="1:14">
      <c r="A13">
        <v>12</v>
      </c>
      <c r="B13" t="s">
        <v>71</v>
      </c>
      <c r="C13" t="s">
        <v>75</v>
      </c>
      <c r="D13" s="21" t="s">
        <v>79</v>
      </c>
      <c r="E13" s="21" t="s">
        <v>84</v>
      </c>
      <c r="F13" s="21" t="s">
        <v>87</v>
      </c>
      <c r="G13" t="s">
        <v>90</v>
      </c>
      <c r="H13" s="21" t="s">
        <v>92</v>
      </c>
      <c r="I13" s="21" t="s">
        <v>91</v>
      </c>
      <c r="J13" s="21" t="e">
        <v>#N/A</v>
      </c>
      <c r="K13" t="s">
        <v>95</v>
      </c>
      <c r="L13" t="s">
        <v>97</v>
      </c>
      <c r="M13" t="s">
        <v>97</v>
      </c>
      <c r="N13" t="s">
        <v>90</v>
      </c>
    </row>
    <row r="14" spans="1:14">
      <c r="A14">
        <v>13</v>
      </c>
      <c r="B14" t="s">
        <v>71</v>
      </c>
      <c r="C14" t="s">
        <v>73</v>
      </c>
      <c r="D14" s="21" t="s">
        <v>76</v>
      </c>
      <c r="E14" s="21" t="s">
        <v>80</v>
      </c>
      <c r="F14" s="21" t="s">
        <v>85</v>
      </c>
      <c r="G14" t="s">
        <v>90</v>
      </c>
      <c r="H14" s="21" t="s">
        <v>92</v>
      </c>
      <c r="I14" s="21" t="s">
        <v>91</v>
      </c>
      <c r="J14" s="21" t="e">
        <v>#N/A</v>
      </c>
      <c r="K14" t="s">
        <v>95</v>
      </c>
      <c r="L14" t="s">
        <v>97</v>
      </c>
      <c r="M14" t="s">
        <v>96</v>
      </c>
      <c r="N14" t="s">
        <v>90</v>
      </c>
    </row>
    <row r="15" spans="1:14">
      <c r="A15">
        <v>14</v>
      </c>
      <c r="B15" t="s">
        <v>71</v>
      </c>
      <c r="C15" t="s">
        <v>73</v>
      </c>
      <c r="D15" s="21" t="s">
        <v>78</v>
      </c>
      <c r="E15" s="21" t="s">
        <v>82</v>
      </c>
      <c r="F15" s="21" t="s">
        <v>85</v>
      </c>
      <c r="G15" t="s">
        <v>90</v>
      </c>
      <c r="H15" s="21" t="s">
        <v>92</v>
      </c>
      <c r="I15" s="21" t="s">
        <v>91</v>
      </c>
      <c r="J15" s="21" t="e">
        <v>#N/A</v>
      </c>
      <c r="K15" t="s">
        <v>95</v>
      </c>
      <c r="L15" t="s">
        <v>96</v>
      </c>
      <c r="M15" t="s">
        <v>97</v>
      </c>
      <c r="N15" t="s">
        <v>102</v>
      </c>
    </row>
    <row r="16" spans="1:14">
      <c r="A16">
        <v>15</v>
      </c>
      <c r="B16" t="s">
        <v>71</v>
      </c>
      <c r="C16" t="s">
        <v>73</v>
      </c>
      <c r="D16" s="21" t="s">
        <v>76</v>
      </c>
      <c r="E16" s="21" t="s">
        <v>81</v>
      </c>
      <c r="F16" s="21" t="s">
        <v>86</v>
      </c>
      <c r="G16" t="s">
        <v>90</v>
      </c>
      <c r="H16" s="21" t="s">
        <v>92</v>
      </c>
      <c r="I16" s="21" t="s">
        <v>91</v>
      </c>
      <c r="J16" s="21" t="e">
        <v>#N/A</v>
      </c>
      <c r="K16" t="s">
        <v>95</v>
      </c>
      <c r="L16" t="s">
        <v>97</v>
      </c>
      <c r="M16" t="s">
        <v>97</v>
      </c>
      <c r="N16" t="s">
        <v>90</v>
      </c>
    </row>
    <row r="17" spans="1:14">
      <c r="A17">
        <v>16</v>
      </c>
      <c r="B17" t="s">
        <v>71</v>
      </c>
      <c r="C17" t="s">
        <v>74</v>
      </c>
      <c r="D17" s="21" t="s">
        <v>77</v>
      </c>
      <c r="E17" s="21" t="s">
        <v>83</v>
      </c>
      <c r="F17" s="21" t="s">
        <v>86</v>
      </c>
      <c r="G17" t="s">
        <v>90</v>
      </c>
      <c r="H17" s="21" t="s">
        <v>92</v>
      </c>
      <c r="I17" s="21" t="s">
        <v>93</v>
      </c>
      <c r="J17" s="21" t="e">
        <v>#N/A</v>
      </c>
      <c r="K17" t="s">
        <v>95</v>
      </c>
      <c r="L17" t="s">
        <v>97</v>
      </c>
      <c r="M17" t="s">
        <v>97</v>
      </c>
      <c r="N17" t="s">
        <v>90</v>
      </c>
    </row>
    <row r="18" spans="1:14">
      <c r="A18">
        <v>17</v>
      </c>
      <c r="B18" t="s">
        <v>71</v>
      </c>
      <c r="C18" t="s">
        <v>74</v>
      </c>
      <c r="D18" s="21" t="s">
        <v>78</v>
      </c>
      <c r="E18" s="21" t="s">
        <v>83</v>
      </c>
      <c r="F18" s="21" t="s">
        <v>85</v>
      </c>
      <c r="G18" t="s">
        <v>90</v>
      </c>
      <c r="H18" s="21" t="s">
        <v>92</v>
      </c>
      <c r="I18" s="21" t="s">
        <v>93</v>
      </c>
      <c r="J18" s="21" t="e">
        <v>#N/A</v>
      </c>
      <c r="K18" t="s">
        <v>95</v>
      </c>
      <c r="L18" t="s">
        <v>96</v>
      </c>
      <c r="M18" t="s">
        <v>96</v>
      </c>
      <c r="N18" t="s">
        <v>102</v>
      </c>
    </row>
    <row r="19" spans="1:14">
      <c r="A19">
        <v>18</v>
      </c>
      <c r="B19" t="s">
        <v>71</v>
      </c>
      <c r="C19" t="s">
        <v>74</v>
      </c>
      <c r="D19" s="21" t="s">
        <v>78</v>
      </c>
      <c r="E19" s="21" t="s">
        <v>82</v>
      </c>
      <c r="F19" s="21" t="s">
        <v>85</v>
      </c>
      <c r="G19" t="s">
        <v>90</v>
      </c>
      <c r="H19" s="21" t="s">
        <v>92</v>
      </c>
      <c r="I19" s="21" t="s">
        <v>93</v>
      </c>
      <c r="J19" s="21" t="e">
        <v>#N/A</v>
      </c>
      <c r="K19" t="s">
        <v>95</v>
      </c>
      <c r="L19" t="s">
        <v>96</v>
      </c>
      <c r="M19" t="s">
        <v>97</v>
      </c>
      <c r="N19" t="s">
        <v>90</v>
      </c>
    </row>
    <row r="20" spans="1:14">
      <c r="A20">
        <v>19</v>
      </c>
      <c r="B20" t="s">
        <v>71</v>
      </c>
      <c r="C20" t="s">
        <v>72</v>
      </c>
      <c r="D20" s="21" t="s">
        <v>77</v>
      </c>
      <c r="E20" s="21" t="s">
        <v>82</v>
      </c>
      <c r="F20" s="21" t="s">
        <v>87</v>
      </c>
      <c r="G20" t="s">
        <v>90</v>
      </c>
      <c r="H20" s="21" t="s">
        <v>92</v>
      </c>
      <c r="I20" s="21" t="s">
        <v>91</v>
      </c>
      <c r="J20" s="21" t="e">
        <v>#N/A</v>
      </c>
      <c r="K20" t="s">
        <v>95</v>
      </c>
      <c r="L20" t="s">
        <v>96</v>
      </c>
      <c r="M20" t="s">
        <v>97</v>
      </c>
      <c r="N20" t="s">
        <v>90</v>
      </c>
    </row>
    <row r="21" spans="1:14">
      <c r="A21">
        <v>20</v>
      </c>
      <c r="B21" t="s">
        <v>71</v>
      </c>
      <c r="C21" t="s">
        <v>72</v>
      </c>
      <c r="D21" s="21" t="s">
        <v>76</v>
      </c>
      <c r="E21" s="21" t="s">
        <v>81</v>
      </c>
      <c r="F21" s="21" t="s">
        <v>85</v>
      </c>
      <c r="G21" t="s">
        <v>90</v>
      </c>
      <c r="H21" s="21" t="s">
        <v>92</v>
      </c>
      <c r="I21" s="21" t="s">
        <v>91</v>
      </c>
      <c r="J21" s="21" t="e">
        <v>#N/A</v>
      </c>
      <c r="K21" t="s">
        <v>95</v>
      </c>
      <c r="L21" t="s">
        <v>97</v>
      </c>
      <c r="M21" t="s">
        <v>97</v>
      </c>
      <c r="N21" t="s">
        <v>106</v>
      </c>
    </row>
    <row r="22" spans="1:14">
      <c r="A22">
        <v>21</v>
      </c>
      <c r="B22" t="s">
        <v>71</v>
      </c>
      <c r="C22" t="s">
        <v>72</v>
      </c>
      <c r="D22" s="21" t="s">
        <v>78</v>
      </c>
      <c r="E22" s="21" t="s">
        <v>80</v>
      </c>
      <c r="F22" s="21" t="s">
        <v>85</v>
      </c>
      <c r="G22" t="s">
        <v>90</v>
      </c>
      <c r="H22" s="21" t="s">
        <v>92</v>
      </c>
      <c r="I22" s="21" t="s">
        <v>91</v>
      </c>
      <c r="J22" s="21" t="e">
        <v>#N/A</v>
      </c>
      <c r="K22" t="s">
        <v>95</v>
      </c>
      <c r="L22" t="s">
        <v>96</v>
      </c>
      <c r="M22" t="s">
        <v>97</v>
      </c>
      <c r="N22" t="s">
        <v>90</v>
      </c>
    </row>
    <row r="23" spans="1:14">
      <c r="A23">
        <v>22</v>
      </c>
      <c r="B23" t="s">
        <v>70</v>
      </c>
      <c r="C23" t="s">
        <v>75</v>
      </c>
      <c r="D23" s="21" t="s">
        <v>79</v>
      </c>
      <c r="E23" s="21" t="s">
        <v>84</v>
      </c>
      <c r="F23" s="21" t="s">
        <v>88</v>
      </c>
      <c r="G23" t="s">
        <v>90</v>
      </c>
      <c r="H23" s="21" t="s">
        <v>92</v>
      </c>
      <c r="I23" s="21" t="s">
        <v>91</v>
      </c>
      <c r="J23" s="21" t="e">
        <v>#N/A</v>
      </c>
      <c r="K23" t="s">
        <v>95</v>
      </c>
      <c r="L23" t="s">
        <v>96</v>
      </c>
      <c r="M23" t="s">
        <v>97</v>
      </c>
      <c r="N23" t="s">
        <v>90</v>
      </c>
    </row>
    <row r="24" spans="1:14">
      <c r="A24">
        <v>23</v>
      </c>
      <c r="B24" t="s">
        <v>70</v>
      </c>
      <c r="C24" t="s">
        <v>75</v>
      </c>
      <c r="D24" s="21" t="s">
        <v>79</v>
      </c>
      <c r="E24" s="21" t="s">
        <v>84</v>
      </c>
      <c r="F24" s="21" t="s">
        <v>87</v>
      </c>
      <c r="G24" t="s">
        <v>90</v>
      </c>
      <c r="H24" s="21" t="s">
        <v>92</v>
      </c>
      <c r="I24" s="21" t="s">
        <v>91</v>
      </c>
      <c r="J24" s="21" t="e">
        <v>#N/A</v>
      </c>
      <c r="K24" t="s">
        <v>95</v>
      </c>
      <c r="L24" t="s">
        <v>96</v>
      </c>
      <c r="M24" t="s">
        <v>97</v>
      </c>
      <c r="N24" t="s">
        <v>90</v>
      </c>
    </row>
    <row r="25" spans="1:14">
      <c r="A25">
        <v>24</v>
      </c>
      <c r="B25" t="s">
        <v>70</v>
      </c>
      <c r="C25" t="s">
        <v>75</v>
      </c>
      <c r="D25" s="21" t="s">
        <v>79</v>
      </c>
      <c r="E25" s="21" t="s">
        <v>84</v>
      </c>
      <c r="F25" s="21" t="s">
        <v>87</v>
      </c>
      <c r="G25" t="s">
        <v>90</v>
      </c>
      <c r="H25" s="21" t="s">
        <v>91</v>
      </c>
      <c r="I25" s="21" t="s">
        <v>93</v>
      </c>
      <c r="J25" s="21" t="e">
        <v>#N/A</v>
      </c>
      <c r="K25" t="s">
        <v>95</v>
      </c>
      <c r="L25" t="s">
        <v>96</v>
      </c>
      <c r="M25" t="s">
        <v>97</v>
      </c>
      <c r="N25" t="s">
        <v>90</v>
      </c>
    </row>
    <row r="26" spans="1:14">
      <c r="A26">
        <v>25</v>
      </c>
      <c r="B26" t="s">
        <v>70</v>
      </c>
      <c r="C26" t="s">
        <v>75</v>
      </c>
      <c r="D26" s="21" t="s">
        <v>79</v>
      </c>
      <c r="E26" s="21" t="s">
        <v>84</v>
      </c>
      <c r="F26" s="21" t="s">
        <v>87</v>
      </c>
      <c r="G26" t="s">
        <v>90</v>
      </c>
      <c r="H26" s="21" t="s">
        <v>91</v>
      </c>
      <c r="I26" s="21" t="s">
        <v>93</v>
      </c>
      <c r="J26" s="21" t="e">
        <v>#N/A</v>
      </c>
      <c r="K26" t="s">
        <v>95</v>
      </c>
      <c r="L26" t="s">
        <v>96</v>
      </c>
      <c r="M26" t="s">
        <v>97</v>
      </c>
      <c r="N26" t="s">
        <v>90</v>
      </c>
    </row>
    <row r="27" spans="1:14">
      <c r="A27">
        <v>26</v>
      </c>
      <c r="B27" t="s">
        <v>71</v>
      </c>
      <c r="C27" t="s">
        <v>75</v>
      </c>
      <c r="D27" s="21" t="s">
        <v>79</v>
      </c>
      <c r="E27" s="21" t="s">
        <v>84</v>
      </c>
      <c r="F27" s="21" t="s">
        <v>87</v>
      </c>
      <c r="G27" t="s">
        <v>90</v>
      </c>
      <c r="H27" s="21" t="s">
        <v>91</v>
      </c>
      <c r="I27" s="21" t="s">
        <v>93</v>
      </c>
      <c r="J27" s="21" t="e">
        <v>#N/A</v>
      </c>
      <c r="K27" t="s">
        <v>95</v>
      </c>
      <c r="L27" t="s">
        <v>96</v>
      </c>
      <c r="M27" t="s">
        <v>97</v>
      </c>
      <c r="N27" t="s">
        <v>90</v>
      </c>
    </row>
    <row r="28" spans="1:14">
      <c r="A28">
        <v>27</v>
      </c>
      <c r="B28" t="s">
        <v>71</v>
      </c>
      <c r="C28" t="s">
        <v>73</v>
      </c>
      <c r="D28" s="21" t="s">
        <v>76</v>
      </c>
      <c r="E28" s="21" t="s">
        <v>80</v>
      </c>
      <c r="F28" s="21" t="s">
        <v>87</v>
      </c>
      <c r="G28" t="s">
        <v>90</v>
      </c>
      <c r="H28" s="21" t="s">
        <v>91</v>
      </c>
      <c r="I28" s="21" t="s">
        <v>93</v>
      </c>
      <c r="J28" s="21" t="e">
        <v>#N/A</v>
      </c>
      <c r="K28" t="s">
        <v>95</v>
      </c>
      <c r="L28" t="s">
        <v>96</v>
      </c>
      <c r="M28" t="s">
        <v>97</v>
      </c>
      <c r="N28" t="s">
        <v>90</v>
      </c>
    </row>
    <row r="29" spans="1:14">
      <c r="A29">
        <v>28</v>
      </c>
      <c r="B29" t="s">
        <v>71</v>
      </c>
      <c r="C29" t="s">
        <v>73</v>
      </c>
      <c r="D29" s="21" t="s">
        <v>78</v>
      </c>
      <c r="E29" s="21" t="s">
        <v>80</v>
      </c>
      <c r="F29" s="21" t="s">
        <v>87</v>
      </c>
      <c r="G29" t="s">
        <v>90</v>
      </c>
      <c r="H29" s="21" t="s">
        <v>91</v>
      </c>
      <c r="I29" s="21" t="s">
        <v>93</v>
      </c>
      <c r="J29" s="21" t="e">
        <v>#N/A</v>
      </c>
      <c r="K29" t="s">
        <v>95</v>
      </c>
      <c r="L29" t="s">
        <v>96</v>
      </c>
      <c r="M29" t="s">
        <v>97</v>
      </c>
      <c r="N29" t="s">
        <v>90</v>
      </c>
    </row>
    <row r="30" spans="1:14">
      <c r="A30">
        <v>29</v>
      </c>
      <c r="B30" t="s">
        <v>71</v>
      </c>
      <c r="C30" t="s">
        <v>73</v>
      </c>
      <c r="D30" s="21" t="s">
        <v>78</v>
      </c>
      <c r="E30" s="21" t="s">
        <v>80</v>
      </c>
      <c r="F30" s="21" t="s">
        <v>87</v>
      </c>
      <c r="G30" t="s">
        <v>90</v>
      </c>
      <c r="H30" s="21" t="s">
        <v>91</v>
      </c>
      <c r="I30" s="21" t="s">
        <v>93</v>
      </c>
      <c r="J30" s="21" t="e">
        <v>#N/A</v>
      </c>
      <c r="K30" t="s">
        <v>95</v>
      </c>
      <c r="L30" t="s">
        <v>96</v>
      </c>
      <c r="M30" t="s">
        <v>97</v>
      </c>
      <c r="N30" t="s">
        <v>90</v>
      </c>
    </row>
    <row r="31" spans="1:14">
      <c r="A31">
        <v>30</v>
      </c>
      <c r="B31" t="s">
        <v>71</v>
      </c>
      <c r="C31" t="s">
        <v>73</v>
      </c>
      <c r="D31" s="21" t="s">
        <v>76</v>
      </c>
      <c r="E31" s="21" t="s">
        <v>82</v>
      </c>
      <c r="F31" s="21" t="s">
        <v>85</v>
      </c>
      <c r="G31" t="s">
        <v>90</v>
      </c>
      <c r="H31" s="21" t="s">
        <v>92</v>
      </c>
      <c r="I31" s="21" t="s">
        <v>93</v>
      </c>
      <c r="J31" s="21" t="e">
        <v>#N/A</v>
      </c>
      <c r="K31" t="s">
        <v>95</v>
      </c>
      <c r="L31" t="s">
        <v>96</v>
      </c>
      <c r="M31" t="s">
        <v>97</v>
      </c>
      <c r="N31" t="s">
        <v>90</v>
      </c>
    </row>
    <row r="32" spans="1:14">
      <c r="A32">
        <v>31</v>
      </c>
      <c r="B32" t="s">
        <v>71</v>
      </c>
      <c r="C32" t="s">
        <v>73</v>
      </c>
      <c r="D32" s="21" t="s">
        <v>77</v>
      </c>
      <c r="E32" s="21" t="s">
        <v>82</v>
      </c>
      <c r="F32" s="21" t="s">
        <v>85</v>
      </c>
      <c r="G32" t="s">
        <v>90</v>
      </c>
      <c r="H32" s="21" t="s">
        <v>92</v>
      </c>
      <c r="I32" s="21" t="s">
        <v>93</v>
      </c>
      <c r="J32" s="21" t="e">
        <v>#N/A</v>
      </c>
      <c r="K32" t="s">
        <v>95</v>
      </c>
      <c r="L32" t="s">
        <v>96</v>
      </c>
      <c r="M32" t="s">
        <v>97</v>
      </c>
      <c r="N32" t="s">
        <v>90</v>
      </c>
    </row>
    <row r="33" spans="1:14">
      <c r="A33">
        <v>32</v>
      </c>
      <c r="B33" t="s">
        <v>71</v>
      </c>
      <c r="C33" t="s">
        <v>73</v>
      </c>
      <c r="D33" s="21" t="s">
        <v>77</v>
      </c>
      <c r="E33" s="21" t="s">
        <v>82</v>
      </c>
      <c r="F33" s="21" t="s">
        <v>85</v>
      </c>
      <c r="G33" t="s">
        <v>90</v>
      </c>
      <c r="H33" s="21" t="s">
        <v>92</v>
      </c>
      <c r="I33" s="21" t="s">
        <v>93</v>
      </c>
      <c r="J33" s="21" t="e">
        <v>#N/A</v>
      </c>
      <c r="K33" t="s">
        <v>95</v>
      </c>
      <c r="L33" t="s">
        <v>96</v>
      </c>
      <c r="M33" t="s">
        <v>96</v>
      </c>
      <c r="N33" t="s">
        <v>90</v>
      </c>
    </row>
    <row r="34" spans="1:14">
      <c r="A34">
        <v>33</v>
      </c>
      <c r="B34" t="s">
        <v>71</v>
      </c>
      <c r="C34" t="s">
        <v>73</v>
      </c>
      <c r="D34" s="21" t="s">
        <v>77</v>
      </c>
      <c r="E34" s="21" t="s">
        <v>82</v>
      </c>
      <c r="F34" s="21" t="s">
        <v>85</v>
      </c>
      <c r="G34" t="s">
        <v>90</v>
      </c>
      <c r="H34" s="21" t="s">
        <v>92</v>
      </c>
      <c r="I34" s="21" t="s">
        <v>91</v>
      </c>
      <c r="J34" s="21" t="e">
        <v>#N/A</v>
      </c>
      <c r="K34" t="s">
        <v>95</v>
      </c>
      <c r="L34" t="s">
        <v>97</v>
      </c>
      <c r="M34" t="s">
        <v>96</v>
      </c>
      <c r="N34" t="s">
        <v>90</v>
      </c>
    </row>
    <row r="35" spans="1:14">
      <c r="A35">
        <v>34</v>
      </c>
      <c r="B35" t="s">
        <v>71</v>
      </c>
      <c r="C35" t="s">
        <v>73</v>
      </c>
      <c r="D35" s="21" t="s">
        <v>77</v>
      </c>
      <c r="E35" s="21" t="s">
        <v>82</v>
      </c>
      <c r="F35" s="21" t="s">
        <v>85</v>
      </c>
      <c r="G35" t="s">
        <v>90</v>
      </c>
      <c r="H35" s="21" t="s">
        <v>92</v>
      </c>
      <c r="I35" s="21" t="s">
        <v>91</v>
      </c>
      <c r="J35" s="21" t="e">
        <v>#N/A</v>
      </c>
      <c r="K35" t="s">
        <v>95</v>
      </c>
      <c r="L35" t="s">
        <v>97</v>
      </c>
      <c r="M35" t="s">
        <v>96</v>
      </c>
      <c r="N35" t="s">
        <v>90</v>
      </c>
    </row>
    <row r="36" spans="1:14">
      <c r="A36">
        <v>35</v>
      </c>
      <c r="B36" t="s">
        <v>71</v>
      </c>
      <c r="C36" t="s">
        <v>74</v>
      </c>
      <c r="D36" s="21" t="s">
        <v>78</v>
      </c>
      <c r="E36" s="21" t="s">
        <v>81</v>
      </c>
      <c r="F36" s="21" t="s">
        <v>85</v>
      </c>
      <c r="G36" t="s">
        <v>90</v>
      </c>
      <c r="H36" s="21" t="s">
        <v>92</v>
      </c>
      <c r="I36" s="21" t="s">
        <v>91</v>
      </c>
      <c r="J36" s="21" t="e">
        <v>#N/A</v>
      </c>
      <c r="K36" t="s">
        <v>95</v>
      </c>
      <c r="L36" t="s">
        <v>97</v>
      </c>
      <c r="M36" t="s">
        <v>96</v>
      </c>
      <c r="N36" t="s">
        <v>90</v>
      </c>
    </row>
    <row r="37" spans="1:14">
      <c r="A37">
        <v>36</v>
      </c>
      <c r="B37" t="s">
        <v>71</v>
      </c>
      <c r="C37" t="s">
        <v>74</v>
      </c>
      <c r="D37" s="21" t="s">
        <v>78</v>
      </c>
      <c r="E37" s="21" t="s">
        <v>81</v>
      </c>
      <c r="F37" s="21" t="s">
        <v>85</v>
      </c>
      <c r="G37" t="s">
        <v>90</v>
      </c>
      <c r="H37" s="21" t="s">
        <v>92</v>
      </c>
      <c r="I37" s="21" t="s">
        <v>91</v>
      </c>
      <c r="J37" s="21" t="e">
        <v>#N/A</v>
      </c>
      <c r="K37" t="s">
        <v>95</v>
      </c>
      <c r="L37" t="s">
        <v>97</v>
      </c>
      <c r="M37" t="s">
        <v>96</v>
      </c>
      <c r="N37" t="s">
        <v>90</v>
      </c>
    </row>
    <row r="38" spans="1:14">
      <c r="A38">
        <v>37</v>
      </c>
      <c r="B38" t="s">
        <v>71</v>
      </c>
      <c r="C38" t="s">
        <v>74</v>
      </c>
      <c r="D38" s="21" t="s">
        <v>78</v>
      </c>
      <c r="E38" s="21" t="s">
        <v>81</v>
      </c>
      <c r="F38" s="21" t="s">
        <v>85</v>
      </c>
      <c r="G38" t="s">
        <v>90</v>
      </c>
      <c r="H38" s="21" t="s">
        <v>92</v>
      </c>
      <c r="I38" s="21" t="s">
        <v>91</v>
      </c>
      <c r="J38" s="21" t="e">
        <v>#N/A</v>
      </c>
      <c r="K38" t="s">
        <v>95</v>
      </c>
      <c r="L38" t="s">
        <v>97</v>
      </c>
      <c r="M38" t="s">
        <v>96</v>
      </c>
      <c r="N38" t="s">
        <v>90</v>
      </c>
    </row>
    <row r="39" spans="1:14">
      <c r="A39">
        <v>38</v>
      </c>
      <c r="B39" t="s">
        <v>71</v>
      </c>
      <c r="C39" t="s">
        <v>74</v>
      </c>
      <c r="D39" s="21" t="s">
        <v>78</v>
      </c>
      <c r="E39" s="21" t="s">
        <v>81</v>
      </c>
      <c r="F39" s="21" t="s">
        <v>85</v>
      </c>
      <c r="G39" t="s">
        <v>90</v>
      </c>
      <c r="H39" s="21" t="s">
        <v>92</v>
      </c>
      <c r="I39" s="21" t="s">
        <v>91</v>
      </c>
      <c r="J39" s="21" t="e">
        <v>#N/A</v>
      </c>
      <c r="K39" t="s">
        <v>95</v>
      </c>
      <c r="L39" t="s">
        <v>97</v>
      </c>
      <c r="M39" t="s">
        <v>96</v>
      </c>
      <c r="N39" t="s">
        <v>90</v>
      </c>
    </row>
    <row r="40" spans="1:14">
      <c r="A40">
        <v>39</v>
      </c>
      <c r="B40" t="s">
        <v>70</v>
      </c>
      <c r="C40" t="s">
        <v>74</v>
      </c>
      <c r="D40" s="21" t="s">
        <v>76</v>
      </c>
      <c r="E40" s="21" t="s">
        <v>82</v>
      </c>
      <c r="F40" s="21" t="s">
        <v>86</v>
      </c>
      <c r="G40" t="s">
        <v>90</v>
      </c>
      <c r="H40" s="21" t="s">
        <v>92</v>
      </c>
      <c r="I40" s="21" t="s">
        <v>91</v>
      </c>
      <c r="J40" s="21" t="e">
        <v>#N/A</v>
      </c>
      <c r="K40" t="s">
        <v>95</v>
      </c>
      <c r="L40" t="s">
        <v>97</v>
      </c>
      <c r="M40" t="s">
        <v>96</v>
      </c>
      <c r="N40" t="s">
        <v>90</v>
      </c>
    </row>
    <row r="41" spans="1:14">
      <c r="A41">
        <v>40</v>
      </c>
      <c r="B41" t="s">
        <v>70</v>
      </c>
      <c r="C41" t="s">
        <v>74</v>
      </c>
      <c r="D41" s="21" t="s">
        <v>76</v>
      </c>
      <c r="E41" s="21" t="s">
        <v>82</v>
      </c>
      <c r="F41" s="21" t="s">
        <v>86</v>
      </c>
      <c r="G41" t="s">
        <v>90</v>
      </c>
      <c r="H41" s="21" t="s">
        <v>92</v>
      </c>
      <c r="I41" s="21" t="s">
        <v>91</v>
      </c>
      <c r="J41" s="21" t="e">
        <v>#N/A</v>
      </c>
      <c r="K41" t="s">
        <v>95</v>
      </c>
      <c r="L41" t="s">
        <v>97</v>
      </c>
      <c r="M41" t="s">
        <v>96</v>
      </c>
      <c r="N41" t="s">
        <v>90</v>
      </c>
    </row>
    <row r="42" spans="1:14">
      <c r="A42">
        <v>41</v>
      </c>
      <c r="B42" t="s">
        <v>70</v>
      </c>
      <c r="C42" t="s">
        <v>74</v>
      </c>
      <c r="D42" s="21" t="s">
        <v>76</v>
      </c>
      <c r="E42" s="21" t="s">
        <v>82</v>
      </c>
      <c r="F42" s="21" t="s">
        <v>86</v>
      </c>
      <c r="G42" t="s">
        <v>90</v>
      </c>
      <c r="H42" s="21" t="s">
        <v>92</v>
      </c>
      <c r="I42" s="21" t="s">
        <v>91</v>
      </c>
      <c r="J42" s="21" t="e">
        <v>#N/A</v>
      </c>
      <c r="K42" t="s">
        <v>95</v>
      </c>
      <c r="L42" t="s">
        <v>97</v>
      </c>
      <c r="M42" t="s">
        <v>96</v>
      </c>
      <c r="N42" t="s">
        <v>90</v>
      </c>
    </row>
    <row r="43" spans="1:14">
      <c r="A43">
        <v>42</v>
      </c>
      <c r="B43" t="s">
        <v>70</v>
      </c>
      <c r="C43" t="s">
        <v>72</v>
      </c>
      <c r="D43" s="21" t="s">
        <v>76</v>
      </c>
      <c r="E43" s="21" t="s">
        <v>80</v>
      </c>
      <c r="F43" s="21" t="s">
        <v>85</v>
      </c>
      <c r="G43" t="s">
        <v>90</v>
      </c>
      <c r="H43" s="21" t="s">
        <v>92</v>
      </c>
      <c r="I43" s="21" t="s">
        <v>91</v>
      </c>
      <c r="J43" s="21" t="e">
        <v>#N/A</v>
      </c>
      <c r="K43" t="s">
        <v>95</v>
      </c>
      <c r="L43" t="s">
        <v>97</v>
      </c>
      <c r="M43" t="s">
        <v>96</v>
      </c>
      <c r="N43" t="s">
        <v>90</v>
      </c>
    </row>
    <row r="44" spans="1:14">
      <c r="A44">
        <v>43</v>
      </c>
      <c r="B44" t="s">
        <v>71</v>
      </c>
      <c r="C44" t="s">
        <v>72</v>
      </c>
      <c r="D44" s="21" t="s">
        <v>78</v>
      </c>
      <c r="E44" s="21" t="s">
        <v>80</v>
      </c>
      <c r="F44" s="21" t="s">
        <v>85</v>
      </c>
      <c r="G44" t="s">
        <v>90</v>
      </c>
      <c r="H44" s="21" t="s">
        <v>92</v>
      </c>
      <c r="I44" s="21" t="s">
        <v>91</v>
      </c>
      <c r="J44" s="21" t="s">
        <v>93</v>
      </c>
      <c r="K44" t="s">
        <v>95</v>
      </c>
      <c r="L44" t="s">
        <v>97</v>
      </c>
      <c r="M44" t="s">
        <v>98</v>
      </c>
      <c r="N44" t="s">
        <v>90</v>
      </c>
    </row>
    <row r="45" spans="1:14">
      <c r="A45">
        <v>44</v>
      </c>
      <c r="B45" t="s">
        <v>71</v>
      </c>
      <c r="C45" t="s">
        <v>72</v>
      </c>
      <c r="D45" s="21" t="s">
        <v>78</v>
      </c>
      <c r="E45" s="21" t="s">
        <v>80</v>
      </c>
      <c r="F45" s="21" t="s">
        <v>85</v>
      </c>
      <c r="G45" t="s">
        <v>90</v>
      </c>
      <c r="H45" s="21" t="s">
        <v>92</v>
      </c>
      <c r="I45" s="21" t="s">
        <v>91</v>
      </c>
      <c r="J45" s="21" t="s">
        <v>93</v>
      </c>
      <c r="K45" t="s">
        <v>95</v>
      </c>
      <c r="L45" t="s">
        <v>99</v>
      </c>
      <c r="M45" t="s">
        <v>100</v>
      </c>
      <c r="N45" t="s">
        <v>101</v>
      </c>
    </row>
    <row r="46" spans="1:14">
      <c r="A46">
        <v>45</v>
      </c>
      <c r="B46" t="s">
        <v>71</v>
      </c>
      <c r="C46" t="s">
        <v>72</v>
      </c>
      <c r="D46" s="21" t="s">
        <v>78</v>
      </c>
      <c r="E46" s="21" t="s">
        <v>80</v>
      </c>
      <c r="F46" s="21" t="s">
        <v>89</v>
      </c>
      <c r="G46" t="s">
        <v>90</v>
      </c>
      <c r="H46" s="21" t="s">
        <v>92</v>
      </c>
      <c r="I46" s="21" t="s">
        <v>91</v>
      </c>
      <c r="J46" s="21" t="s">
        <v>93</v>
      </c>
      <c r="K46" t="s">
        <v>95</v>
      </c>
      <c r="L46" t="s">
        <v>99</v>
      </c>
      <c r="M46" t="s">
        <v>100</v>
      </c>
      <c r="N46" t="s">
        <v>101</v>
      </c>
    </row>
    <row r="47" spans="1:14">
      <c r="A47">
        <v>46</v>
      </c>
      <c r="B47" t="s">
        <v>71</v>
      </c>
      <c r="C47" t="s">
        <v>72</v>
      </c>
      <c r="D47" s="21" t="s">
        <v>77</v>
      </c>
      <c r="E47" s="21" t="s">
        <v>81</v>
      </c>
      <c r="F47" s="21" t="s">
        <v>89</v>
      </c>
      <c r="G47" t="s">
        <v>90</v>
      </c>
      <c r="H47" s="21" t="s">
        <v>92</v>
      </c>
      <c r="I47" s="21" t="s">
        <v>91</v>
      </c>
      <c r="J47" s="21" t="s">
        <v>93</v>
      </c>
      <c r="K47" t="s">
        <v>95</v>
      </c>
      <c r="L47" t="s">
        <v>98</v>
      </c>
      <c r="M47" t="s">
        <v>98</v>
      </c>
      <c r="N47" t="s">
        <v>102</v>
      </c>
    </row>
    <row r="48" spans="1:14">
      <c r="A48">
        <v>47</v>
      </c>
      <c r="B48" t="s">
        <v>71</v>
      </c>
      <c r="C48" t="s">
        <v>72</v>
      </c>
      <c r="D48" s="21" t="s">
        <v>77</v>
      </c>
      <c r="E48" s="21" t="s">
        <v>83</v>
      </c>
      <c r="F48" s="21" t="s">
        <v>89</v>
      </c>
      <c r="G48" t="s">
        <v>90</v>
      </c>
      <c r="H48" s="21" t="s">
        <v>92</v>
      </c>
      <c r="I48" s="21" t="s">
        <v>91</v>
      </c>
      <c r="J48" s="21" t="s">
        <v>93</v>
      </c>
      <c r="K48" t="s">
        <v>95</v>
      </c>
      <c r="L48" t="s">
        <v>98</v>
      </c>
      <c r="M48" t="s">
        <v>98</v>
      </c>
      <c r="N48" t="s">
        <v>102</v>
      </c>
    </row>
    <row r="49" spans="1:14">
      <c r="A49">
        <v>48</v>
      </c>
      <c r="B49" t="s">
        <v>71</v>
      </c>
      <c r="C49" t="s">
        <v>72</v>
      </c>
      <c r="D49" s="21" t="s">
        <v>77</v>
      </c>
      <c r="E49" s="21" t="s">
        <v>83</v>
      </c>
      <c r="F49" s="21" t="s">
        <v>86</v>
      </c>
      <c r="G49" t="s">
        <v>90</v>
      </c>
      <c r="H49" s="21" t="s">
        <v>92</v>
      </c>
      <c r="I49" s="21" t="s">
        <v>91</v>
      </c>
      <c r="J49" s="21" t="s">
        <v>93</v>
      </c>
      <c r="K49" t="s">
        <v>95</v>
      </c>
      <c r="L49" t="s">
        <v>98</v>
      </c>
      <c r="M49" t="s">
        <v>98</v>
      </c>
      <c r="N49" t="s">
        <v>102</v>
      </c>
    </row>
    <row r="50" spans="1:14">
      <c r="A50">
        <v>49</v>
      </c>
      <c r="B50" t="s">
        <v>71</v>
      </c>
      <c r="C50" t="s">
        <v>72</v>
      </c>
      <c r="D50" s="21" t="s">
        <v>77</v>
      </c>
      <c r="E50" s="21" t="s">
        <v>83</v>
      </c>
      <c r="F50" s="21" t="s">
        <v>86</v>
      </c>
      <c r="G50" t="s">
        <v>90</v>
      </c>
      <c r="H50" s="21" t="s">
        <v>92</v>
      </c>
      <c r="I50" s="21" t="s">
        <v>91</v>
      </c>
      <c r="J50" s="21" t="s">
        <v>93</v>
      </c>
      <c r="K50" t="s">
        <v>95</v>
      </c>
      <c r="L50" t="s">
        <v>98</v>
      </c>
      <c r="M50" t="s">
        <v>98</v>
      </c>
      <c r="N50" t="s">
        <v>102</v>
      </c>
    </row>
    <row r="51" spans="1:14">
      <c r="A51">
        <v>50</v>
      </c>
      <c r="B51" t="s">
        <v>70</v>
      </c>
      <c r="C51" t="s">
        <v>73</v>
      </c>
      <c r="D51" s="21" t="s">
        <v>76</v>
      </c>
      <c r="E51" s="21" t="s">
        <v>81</v>
      </c>
      <c r="F51" s="21" t="s">
        <v>85</v>
      </c>
      <c r="G51" t="s">
        <v>90</v>
      </c>
      <c r="H51" s="21" t="s">
        <v>92</v>
      </c>
      <c r="I51" s="21" t="s">
        <v>91</v>
      </c>
      <c r="J51" s="21" t="s">
        <v>93</v>
      </c>
      <c r="K51" t="s">
        <v>95</v>
      </c>
      <c r="L51" t="s">
        <v>98</v>
      </c>
      <c r="M51" t="s">
        <v>100</v>
      </c>
      <c r="N51" t="s">
        <v>102</v>
      </c>
    </row>
    <row r="52" spans="1:14">
      <c r="A52">
        <v>51</v>
      </c>
      <c r="B52" t="s">
        <v>70</v>
      </c>
      <c r="C52" t="s">
        <v>73</v>
      </c>
      <c r="D52" s="21" t="s">
        <v>76</v>
      </c>
      <c r="E52" s="21" t="s">
        <v>81</v>
      </c>
      <c r="F52" s="21" t="s">
        <v>85</v>
      </c>
      <c r="G52" t="s">
        <v>90</v>
      </c>
      <c r="H52" s="21" t="s">
        <v>92</v>
      </c>
      <c r="I52" s="21" t="s">
        <v>91</v>
      </c>
      <c r="J52" s="21" t="s">
        <v>93</v>
      </c>
      <c r="K52" t="s">
        <v>95</v>
      </c>
      <c r="L52" t="s">
        <v>98</v>
      </c>
      <c r="M52" t="s">
        <v>100</v>
      </c>
      <c r="N52" t="s">
        <v>102</v>
      </c>
    </row>
    <row r="53" spans="1:14">
      <c r="A53">
        <v>52</v>
      </c>
      <c r="B53" t="s">
        <v>70</v>
      </c>
      <c r="C53" t="s">
        <v>73</v>
      </c>
      <c r="D53" s="21" t="s">
        <v>76</v>
      </c>
      <c r="E53" s="21" t="s">
        <v>81</v>
      </c>
      <c r="F53" s="21" t="s">
        <v>85</v>
      </c>
      <c r="G53" t="s">
        <v>90</v>
      </c>
      <c r="H53" s="21" t="s">
        <v>92</v>
      </c>
      <c r="I53" s="21" t="s">
        <v>91</v>
      </c>
      <c r="J53" s="21" t="s">
        <v>93</v>
      </c>
      <c r="K53" t="s">
        <v>95</v>
      </c>
      <c r="L53" t="s">
        <v>98</v>
      </c>
      <c r="M53" t="s">
        <v>100</v>
      </c>
      <c r="N53" t="s">
        <v>90</v>
      </c>
    </row>
    <row r="54" spans="1:14">
      <c r="A54">
        <v>53</v>
      </c>
      <c r="B54" t="s">
        <v>70</v>
      </c>
      <c r="C54" t="s">
        <v>72</v>
      </c>
      <c r="D54" s="21" t="s">
        <v>78</v>
      </c>
      <c r="E54" s="21" t="s">
        <v>81</v>
      </c>
      <c r="F54" s="21" t="s">
        <v>85</v>
      </c>
      <c r="G54" t="s">
        <v>90</v>
      </c>
      <c r="H54" s="21" t="s">
        <v>92</v>
      </c>
      <c r="I54" s="21" t="s">
        <v>91</v>
      </c>
      <c r="J54" s="21" t="s">
        <v>93</v>
      </c>
      <c r="K54" t="s">
        <v>95</v>
      </c>
      <c r="L54" t="s">
        <v>96</v>
      </c>
      <c r="M54" t="s">
        <v>100</v>
      </c>
      <c r="N54" t="s">
        <v>90</v>
      </c>
    </row>
    <row r="55" spans="1:14">
      <c r="A55">
        <v>54</v>
      </c>
      <c r="B55" t="s">
        <v>71</v>
      </c>
      <c r="C55" t="s">
        <v>72</v>
      </c>
      <c r="D55" s="21" t="s">
        <v>78</v>
      </c>
      <c r="E55" s="21" t="s">
        <v>81</v>
      </c>
      <c r="F55" s="21" t="s">
        <v>85</v>
      </c>
      <c r="G55" t="s">
        <v>90</v>
      </c>
      <c r="H55" s="21" t="s">
        <v>91</v>
      </c>
      <c r="I55" s="21" t="s">
        <v>93</v>
      </c>
      <c r="J55" s="21" t="e">
        <v>#N/A</v>
      </c>
      <c r="K55" t="s">
        <v>95</v>
      </c>
      <c r="L55" t="s">
        <v>96</v>
      </c>
      <c r="M55" t="s">
        <v>100</v>
      </c>
      <c r="N55" t="s">
        <v>90</v>
      </c>
    </row>
    <row r="56" spans="1:14">
      <c r="A56">
        <v>55</v>
      </c>
      <c r="B56" t="s">
        <v>71</v>
      </c>
      <c r="C56" t="s">
        <v>72</v>
      </c>
      <c r="D56" s="21" t="s">
        <v>78</v>
      </c>
      <c r="E56" s="21" t="s">
        <v>81</v>
      </c>
      <c r="F56" s="21" t="s">
        <v>87</v>
      </c>
      <c r="G56" t="s">
        <v>90</v>
      </c>
      <c r="H56" s="21" t="s">
        <v>91</v>
      </c>
      <c r="I56" s="21" t="s">
        <v>93</v>
      </c>
      <c r="J56" s="21" t="e">
        <v>#N/A</v>
      </c>
      <c r="K56" t="s">
        <v>95</v>
      </c>
      <c r="L56" t="s">
        <v>96</v>
      </c>
      <c r="M56" t="s">
        <v>100</v>
      </c>
      <c r="N56" t="s">
        <v>90</v>
      </c>
    </row>
    <row r="57" spans="1:14">
      <c r="A57">
        <v>56</v>
      </c>
      <c r="B57" t="s">
        <v>71</v>
      </c>
      <c r="C57" t="s">
        <v>73</v>
      </c>
      <c r="D57" s="21" t="s">
        <v>78</v>
      </c>
      <c r="E57" s="21" t="s">
        <v>82</v>
      </c>
      <c r="F57" s="21" t="s">
        <v>87</v>
      </c>
      <c r="G57" t="s">
        <v>90</v>
      </c>
      <c r="H57" s="21" t="s">
        <v>91</v>
      </c>
      <c r="I57" s="21" t="s">
        <v>93</v>
      </c>
      <c r="J57" s="21" t="e">
        <v>#N/A</v>
      </c>
      <c r="K57" t="s">
        <v>95</v>
      </c>
      <c r="L57" t="s">
        <v>96</v>
      </c>
      <c r="M57" t="s">
        <v>100</v>
      </c>
      <c r="N57" t="s">
        <v>90</v>
      </c>
    </row>
    <row r="58" spans="1:14">
      <c r="A58">
        <v>57</v>
      </c>
      <c r="B58" t="s">
        <v>71</v>
      </c>
      <c r="C58" t="s">
        <v>73</v>
      </c>
      <c r="D58" s="21" t="s">
        <v>77</v>
      </c>
      <c r="E58" s="21" t="s">
        <v>82</v>
      </c>
      <c r="F58" s="21" t="s">
        <v>87</v>
      </c>
      <c r="G58" t="s">
        <v>90</v>
      </c>
      <c r="H58" s="21" t="s">
        <v>91</v>
      </c>
      <c r="I58" s="21" t="s">
        <v>93</v>
      </c>
      <c r="J58" s="21" t="e">
        <v>#N/A</v>
      </c>
      <c r="K58" t="s">
        <v>95</v>
      </c>
      <c r="L58" t="s">
        <v>96</v>
      </c>
      <c r="M58" t="s">
        <v>100</v>
      </c>
      <c r="N58" t="s">
        <v>90</v>
      </c>
    </row>
    <row r="59" spans="1:14">
      <c r="A59">
        <v>58</v>
      </c>
      <c r="B59" t="s">
        <v>71</v>
      </c>
      <c r="C59" t="s">
        <v>72</v>
      </c>
      <c r="D59" s="21" t="s">
        <v>77</v>
      </c>
      <c r="E59" s="21" t="s">
        <v>82</v>
      </c>
      <c r="F59" s="21" t="s">
        <v>89</v>
      </c>
      <c r="G59" t="s">
        <v>90</v>
      </c>
      <c r="H59" s="21" t="s">
        <v>91</v>
      </c>
      <c r="I59" s="21" t="s">
        <v>93</v>
      </c>
      <c r="J59" s="21" t="e">
        <v>#N/A</v>
      </c>
      <c r="K59" t="s">
        <v>95</v>
      </c>
      <c r="L59" t="s">
        <v>96</v>
      </c>
      <c r="M59" t="s">
        <v>100</v>
      </c>
      <c r="N59" t="s">
        <v>90</v>
      </c>
    </row>
    <row r="60" spans="1:14">
      <c r="A60">
        <v>59</v>
      </c>
      <c r="B60" t="s">
        <v>71</v>
      </c>
      <c r="C60" t="s">
        <v>72</v>
      </c>
      <c r="D60" s="21" t="s">
        <v>77</v>
      </c>
      <c r="E60" s="21" t="s">
        <v>82</v>
      </c>
      <c r="F60" s="21" t="s">
        <v>89</v>
      </c>
      <c r="G60" t="s">
        <v>90</v>
      </c>
      <c r="H60" s="21" t="s">
        <v>91</v>
      </c>
      <c r="I60" s="21" t="s">
        <v>93</v>
      </c>
      <c r="J60" s="21" t="e">
        <v>#N/A</v>
      </c>
      <c r="K60" t="s">
        <v>95</v>
      </c>
      <c r="L60" t="s">
        <v>96</v>
      </c>
      <c r="M60" t="s">
        <v>100</v>
      </c>
      <c r="N60" t="s">
        <v>90</v>
      </c>
    </row>
    <row r="61" spans="1:14">
      <c r="A61">
        <v>60</v>
      </c>
      <c r="B61" t="s">
        <v>71</v>
      </c>
      <c r="C61" t="s">
        <v>73</v>
      </c>
      <c r="D61" s="21" t="s">
        <v>77</v>
      </c>
      <c r="E61" s="21" t="s">
        <v>82</v>
      </c>
      <c r="F61" s="21" t="s">
        <v>89</v>
      </c>
      <c r="G61" t="s">
        <v>90</v>
      </c>
      <c r="H61" s="21" t="s">
        <v>91</v>
      </c>
      <c r="I61" s="21" t="s">
        <v>93</v>
      </c>
      <c r="J61" s="21" t="e">
        <v>#N/A</v>
      </c>
      <c r="K61" t="s">
        <v>95</v>
      </c>
      <c r="L61" t="s">
        <v>96</v>
      </c>
      <c r="M61" t="s">
        <v>100</v>
      </c>
      <c r="N61" t="s">
        <v>90</v>
      </c>
    </row>
    <row r="62" spans="1:14">
      <c r="A62">
        <v>61</v>
      </c>
      <c r="B62" t="s">
        <v>70</v>
      </c>
      <c r="C62" t="s">
        <v>72</v>
      </c>
      <c r="D62" s="21" t="s">
        <v>76</v>
      </c>
      <c r="E62" s="21" t="s">
        <v>80</v>
      </c>
      <c r="F62" s="21" t="s">
        <v>85</v>
      </c>
      <c r="G62" t="s">
        <v>90</v>
      </c>
      <c r="H62" s="21" t="s">
        <v>91</v>
      </c>
      <c r="I62" s="21" t="s">
        <v>93</v>
      </c>
      <c r="J62" s="21" t="e">
        <v>#N/A</v>
      </c>
      <c r="K62" t="s">
        <v>95</v>
      </c>
      <c r="L62" t="s">
        <v>96</v>
      </c>
      <c r="M62" t="s">
        <v>97</v>
      </c>
      <c r="N62" t="s">
        <v>90</v>
      </c>
    </row>
    <row r="63" spans="1:14">
      <c r="A63">
        <v>62</v>
      </c>
      <c r="B63" t="s">
        <v>71</v>
      </c>
      <c r="C63" t="s">
        <v>73</v>
      </c>
      <c r="D63" s="21" t="s">
        <v>76</v>
      </c>
      <c r="E63" s="21" t="s">
        <v>81</v>
      </c>
      <c r="F63" s="21" t="s">
        <v>85</v>
      </c>
      <c r="G63" t="s">
        <v>90</v>
      </c>
      <c r="H63" s="21" t="s">
        <v>92</v>
      </c>
      <c r="I63" s="21" t="s">
        <v>91</v>
      </c>
      <c r="J63" s="21" t="s">
        <v>94</v>
      </c>
      <c r="K63" t="s">
        <v>95</v>
      </c>
      <c r="L63" t="s">
        <v>97</v>
      </c>
      <c r="M63" t="s">
        <v>96</v>
      </c>
      <c r="N63" t="s">
        <v>90</v>
      </c>
    </row>
    <row r="64" spans="1:14">
      <c r="A64">
        <v>63</v>
      </c>
      <c r="B64" t="s">
        <v>70</v>
      </c>
      <c r="C64" t="s">
        <v>74</v>
      </c>
      <c r="D64" s="21" t="s">
        <v>77</v>
      </c>
      <c r="E64" s="21" t="s">
        <v>82</v>
      </c>
      <c r="F64" s="21" t="s">
        <v>85</v>
      </c>
      <c r="G64" t="s">
        <v>90</v>
      </c>
      <c r="H64" s="21" t="s">
        <v>92</v>
      </c>
      <c r="I64" s="21" t="s">
        <v>91</v>
      </c>
      <c r="J64" s="21" t="e">
        <v>#N/A</v>
      </c>
      <c r="K64" t="s">
        <v>95</v>
      </c>
      <c r="L64" t="s">
        <v>97</v>
      </c>
      <c r="M64" t="s">
        <v>97</v>
      </c>
      <c r="N64" t="s">
        <v>90</v>
      </c>
    </row>
    <row r="65" spans="1:14">
      <c r="A65">
        <v>64</v>
      </c>
      <c r="B65" t="s">
        <v>70</v>
      </c>
      <c r="C65" t="s">
        <v>72</v>
      </c>
      <c r="D65" s="21" t="s">
        <v>76</v>
      </c>
      <c r="E65" s="21" t="s">
        <v>83</v>
      </c>
      <c r="F65" s="21" t="s">
        <v>86</v>
      </c>
      <c r="G65" t="s">
        <v>90</v>
      </c>
      <c r="H65" s="21" t="s">
        <v>92</v>
      </c>
      <c r="I65" s="21" t="s">
        <v>91</v>
      </c>
      <c r="J65" s="21" t="e">
        <v>#N/A</v>
      </c>
      <c r="K65" t="s">
        <v>95</v>
      </c>
      <c r="L65" t="s">
        <v>98</v>
      </c>
      <c r="M65" t="s">
        <v>98</v>
      </c>
      <c r="N65" t="s">
        <v>101</v>
      </c>
    </row>
    <row r="66" spans="1:14">
      <c r="A66">
        <v>65</v>
      </c>
      <c r="B66" t="s">
        <v>70</v>
      </c>
      <c r="C66" t="s">
        <v>73</v>
      </c>
      <c r="D66" s="21" t="s">
        <v>105</v>
      </c>
      <c r="E66" s="21" t="s">
        <v>81</v>
      </c>
      <c r="F66" s="21" t="s">
        <v>85</v>
      </c>
      <c r="G66" t="s">
        <v>90</v>
      </c>
      <c r="H66" s="21" t="s">
        <v>92</v>
      </c>
      <c r="I66" s="21" t="s">
        <v>91</v>
      </c>
      <c r="J66" s="21" t="s">
        <v>93</v>
      </c>
      <c r="K66" t="s">
        <v>95</v>
      </c>
      <c r="L66" t="s">
        <v>96</v>
      </c>
      <c r="M66" t="s">
        <v>96</v>
      </c>
      <c r="N66" t="s">
        <v>90</v>
      </c>
    </row>
    <row r="67" spans="1:14">
      <c r="A67">
        <v>66</v>
      </c>
      <c r="B67" t="s">
        <v>70</v>
      </c>
      <c r="C67" t="s">
        <v>75</v>
      </c>
      <c r="D67" s="21" t="s">
        <v>79</v>
      </c>
      <c r="E67" s="21" t="s">
        <v>84</v>
      </c>
      <c r="F67" s="21" t="s">
        <v>109</v>
      </c>
      <c r="G67" t="s">
        <v>90</v>
      </c>
      <c r="H67" s="21" t="s">
        <v>92</v>
      </c>
      <c r="I67" s="21" t="s">
        <v>91</v>
      </c>
      <c r="J67" s="21" t="s">
        <v>94</v>
      </c>
      <c r="K67" t="s">
        <v>95</v>
      </c>
      <c r="L67" t="s">
        <v>97</v>
      </c>
      <c r="M67" t="s">
        <v>96</v>
      </c>
      <c r="N67" t="s">
        <v>90</v>
      </c>
    </row>
    <row r="68" spans="1:14">
      <c r="A68">
        <v>67</v>
      </c>
      <c r="B68" t="s">
        <v>70</v>
      </c>
      <c r="C68" t="s">
        <v>72</v>
      </c>
      <c r="D68" s="21" t="s">
        <v>76</v>
      </c>
      <c r="E68" s="21" t="s">
        <v>80</v>
      </c>
      <c r="F68" s="21" t="s">
        <v>87</v>
      </c>
      <c r="G68" t="s">
        <v>90</v>
      </c>
      <c r="H68" s="21" t="s">
        <v>92</v>
      </c>
      <c r="I68" s="21" t="s">
        <v>94</v>
      </c>
      <c r="J68" s="21" t="e">
        <v>#N/A</v>
      </c>
      <c r="K68" t="s">
        <v>95</v>
      </c>
      <c r="L68" t="s">
        <v>96</v>
      </c>
      <c r="M68" t="s">
        <v>96</v>
      </c>
      <c r="N68" t="s">
        <v>90</v>
      </c>
    </row>
    <row r="69" spans="1:14">
      <c r="A69">
        <v>68</v>
      </c>
      <c r="B69" t="s">
        <v>70</v>
      </c>
      <c r="C69" t="s">
        <v>72</v>
      </c>
      <c r="D69" s="21" t="s">
        <v>78</v>
      </c>
      <c r="E69" s="21" t="s">
        <v>80</v>
      </c>
      <c r="F69" s="21" t="s">
        <v>87</v>
      </c>
      <c r="G69" t="s">
        <v>90</v>
      </c>
      <c r="H69" s="21" t="s">
        <v>92</v>
      </c>
      <c r="I69" s="21" t="s">
        <v>91</v>
      </c>
      <c r="J69" s="21" t="e">
        <v>#N/A</v>
      </c>
      <c r="K69" t="s">
        <v>95</v>
      </c>
      <c r="L69" t="s">
        <v>98</v>
      </c>
      <c r="M69" t="s">
        <v>98</v>
      </c>
      <c r="N69" t="s">
        <v>102</v>
      </c>
    </row>
    <row r="70" spans="1:14">
      <c r="A70">
        <v>69</v>
      </c>
      <c r="B70" t="s">
        <v>70</v>
      </c>
      <c r="C70" t="s">
        <v>72</v>
      </c>
      <c r="D70" s="21" t="s">
        <v>76</v>
      </c>
      <c r="E70" s="21" t="s">
        <v>81</v>
      </c>
      <c r="F70" s="21" t="s">
        <v>86</v>
      </c>
      <c r="G70" t="s">
        <v>90</v>
      </c>
      <c r="H70" s="21" t="s">
        <v>92</v>
      </c>
      <c r="I70" s="21" t="s">
        <v>91</v>
      </c>
      <c r="J70" s="21" t="e">
        <v>#N/A</v>
      </c>
      <c r="K70" t="s">
        <v>95</v>
      </c>
      <c r="L70" t="s">
        <v>98</v>
      </c>
      <c r="M70" t="s">
        <v>97</v>
      </c>
      <c r="N70" t="s">
        <v>102</v>
      </c>
    </row>
    <row r="71" spans="1:14">
      <c r="A71">
        <v>70</v>
      </c>
      <c r="B71" t="s">
        <v>70</v>
      </c>
      <c r="C71" t="s">
        <v>73</v>
      </c>
      <c r="D71" s="21" t="s">
        <v>77</v>
      </c>
      <c r="E71" s="21" t="s">
        <v>83</v>
      </c>
      <c r="F71" s="21" t="s">
        <v>86</v>
      </c>
      <c r="G71" t="s">
        <v>90</v>
      </c>
      <c r="H71" s="21" t="s">
        <v>92</v>
      </c>
      <c r="I71" s="21" t="s">
        <v>91</v>
      </c>
      <c r="J71" s="21" t="e">
        <v>#N/A</v>
      </c>
      <c r="K71" t="s">
        <v>95</v>
      </c>
      <c r="L71" t="s">
        <v>99</v>
      </c>
      <c r="M71" t="s">
        <v>100</v>
      </c>
      <c r="N71" t="s">
        <v>102</v>
      </c>
    </row>
    <row r="72" spans="1:14">
      <c r="A72">
        <v>71</v>
      </c>
      <c r="B72" t="s">
        <v>71</v>
      </c>
      <c r="C72" t="s">
        <v>75</v>
      </c>
      <c r="D72" s="21" t="s">
        <v>79</v>
      </c>
      <c r="E72" s="21" t="s">
        <v>84</v>
      </c>
      <c r="F72" s="21" t="s">
        <v>88</v>
      </c>
      <c r="G72" t="s">
        <v>90</v>
      </c>
      <c r="H72" s="21" t="s">
        <v>92</v>
      </c>
      <c r="I72" s="21" t="s">
        <v>91</v>
      </c>
      <c r="J72" s="21" t="s">
        <v>94</v>
      </c>
      <c r="K72" t="s">
        <v>95</v>
      </c>
      <c r="L72" t="s">
        <v>96</v>
      </c>
      <c r="M72" t="s">
        <v>96</v>
      </c>
      <c r="N72" t="s">
        <v>90</v>
      </c>
    </row>
    <row r="73" spans="1:14">
      <c r="A73">
        <v>72</v>
      </c>
      <c r="B73" t="s">
        <v>71</v>
      </c>
      <c r="C73" t="s">
        <v>75</v>
      </c>
      <c r="D73" s="21" t="s">
        <v>79</v>
      </c>
      <c r="E73" s="21" t="s">
        <v>84</v>
      </c>
      <c r="F73" s="21" t="s">
        <v>87</v>
      </c>
      <c r="G73" t="s">
        <v>90</v>
      </c>
      <c r="H73" s="21" t="s">
        <v>92</v>
      </c>
      <c r="I73" s="21" t="s">
        <v>91</v>
      </c>
      <c r="J73" s="21" t="e">
        <v>#N/A</v>
      </c>
      <c r="K73" t="s">
        <v>95</v>
      </c>
      <c r="L73" t="s">
        <v>97</v>
      </c>
      <c r="M73" t="s">
        <v>97</v>
      </c>
      <c r="N73" t="s">
        <v>90</v>
      </c>
    </row>
    <row r="74" spans="1:14">
      <c r="A74">
        <v>73</v>
      </c>
      <c r="B74" t="s">
        <v>71</v>
      </c>
      <c r="C74" t="s">
        <v>73</v>
      </c>
      <c r="D74" s="21" t="s">
        <v>76</v>
      </c>
      <c r="E74" s="21" t="s">
        <v>80</v>
      </c>
      <c r="F74" s="21" t="s">
        <v>85</v>
      </c>
      <c r="G74" t="s">
        <v>90</v>
      </c>
      <c r="H74" s="21" t="s">
        <v>92</v>
      </c>
      <c r="I74" s="21" t="s">
        <v>91</v>
      </c>
      <c r="J74" s="21" t="e">
        <v>#N/A</v>
      </c>
      <c r="K74" t="s">
        <v>95</v>
      </c>
      <c r="L74" t="s">
        <v>97</v>
      </c>
      <c r="M74" t="s">
        <v>96</v>
      </c>
      <c r="N74" t="s">
        <v>90</v>
      </c>
    </row>
    <row r="75" spans="1:14">
      <c r="A75">
        <v>74</v>
      </c>
      <c r="B75" t="s">
        <v>71</v>
      </c>
      <c r="C75" t="s">
        <v>73</v>
      </c>
      <c r="D75" s="21" t="s">
        <v>78</v>
      </c>
      <c r="E75" s="21" t="s">
        <v>82</v>
      </c>
      <c r="F75" s="21" t="s">
        <v>85</v>
      </c>
      <c r="G75" t="s">
        <v>90</v>
      </c>
      <c r="H75" s="21" t="s">
        <v>92</v>
      </c>
      <c r="I75" s="21" t="s">
        <v>91</v>
      </c>
      <c r="J75" s="21" t="e">
        <v>#N/A</v>
      </c>
      <c r="K75" t="s">
        <v>95</v>
      </c>
      <c r="L75" t="s">
        <v>96</v>
      </c>
      <c r="M75" t="s">
        <v>97</v>
      </c>
      <c r="N75" t="s">
        <v>102</v>
      </c>
    </row>
    <row r="76" spans="1:14">
      <c r="A76">
        <v>75</v>
      </c>
      <c r="B76" t="s">
        <v>71</v>
      </c>
      <c r="C76" t="s">
        <v>73</v>
      </c>
      <c r="D76" s="21" t="s">
        <v>76</v>
      </c>
      <c r="E76" s="21" t="s">
        <v>81</v>
      </c>
      <c r="F76" s="21" t="s">
        <v>86</v>
      </c>
      <c r="G76" t="s">
        <v>90</v>
      </c>
      <c r="H76" s="21" t="s">
        <v>92</v>
      </c>
      <c r="I76" s="21" t="s">
        <v>91</v>
      </c>
      <c r="J76" s="21" t="e">
        <v>#N/A</v>
      </c>
      <c r="K76" t="s">
        <v>95</v>
      </c>
      <c r="L76" t="s">
        <v>97</v>
      </c>
      <c r="M76" t="s">
        <v>97</v>
      </c>
      <c r="N76" t="s">
        <v>90</v>
      </c>
    </row>
    <row r="77" spans="1:14">
      <c r="A77">
        <v>76</v>
      </c>
      <c r="B77" t="s">
        <v>71</v>
      </c>
      <c r="C77" t="s">
        <v>74</v>
      </c>
      <c r="D77" s="21" t="s">
        <v>77</v>
      </c>
      <c r="E77" s="21" t="s">
        <v>83</v>
      </c>
      <c r="F77" s="21" t="s">
        <v>86</v>
      </c>
      <c r="G77" t="s">
        <v>90</v>
      </c>
      <c r="H77" s="21" t="s">
        <v>92</v>
      </c>
      <c r="I77" s="21" t="s">
        <v>93</v>
      </c>
      <c r="J77" s="21" t="e">
        <v>#N/A</v>
      </c>
      <c r="K77" t="s">
        <v>95</v>
      </c>
      <c r="L77" t="s">
        <v>97</v>
      </c>
      <c r="M77" t="s">
        <v>97</v>
      </c>
      <c r="N77" t="s">
        <v>90</v>
      </c>
    </row>
    <row r="78" spans="1:14">
      <c r="A78">
        <v>77</v>
      </c>
      <c r="B78" t="s">
        <v>71</v>
      </c>
      <c r="C78" t="s">
        <v>74</v>
      </c>
      <c r="D78" s="21" t="s">
        <v>78</v>
      </c>
      <c r="E78" s="21" t="s">
        <v>83</v>
      </c>
      <c r="F78" s="21" t="s">
        <v>85</v>
      </c>
      <c r="G78" t="s">
        <v>90</v>
      </c>
      <c r="H78" s="21" t="s">
        <v>92</v>
      </c>
      <c r="I78" s="21" t="s">
        <v>93</v>
      </c>
      <c r="J78" s="21" t="e">
        <v>#N/A</v>
      </c>
      <c r="K78" t="s">
        <v>95</v>
      </c>
      <c r="L78" t="s">
        <v>96</v>
      </c>
      <c r="M78" t="s">
        <v>96</v>
      </c>
      <c r="N78" t="s">
        <v>102</v>
      </c>
    </row>
    <row r="79" spans="1:14">
      <c r="A79">
        <v>78</v>
      </c>
      <c r="B79" t="s">
        <v>71</v>
      </c>
      <c r="C79" t="s">
        <v>74</v>
      </c>
      <c r="D79" s="21" t="s">
        <v>78</v>
      </c>
      <c r="E79" s="21" t="s">
        <v>82</v>
      </c>
      <c r="F79" s="21" t="s">
        <v>85</v>
      </c>
      <c r="G79" t="s">
        <v>90</v>
      </c>
      <c r="H79" s="21" t="s">
        <v>92</v>
      </c>
      <c r="I79" s="21" t="s">
        <v>93</v>
      </c>
      <c r="J79" s="21" t="e">
        <v>#N/A</v>
      </c>
      <c r="K79" t="s">
        <v>95</v>
      </c>
      <c r="L79" t="s">
        <v>96</v>
      </c>
      <c r="M79" t="s">
        <v>97</v>
      </c>
      <c r="N79" t="s">
        <v>90</v>
      </c>
    </row>
    <row r="80" spans="1:14">
      <c r="A80">
        <v>79</v>
      </c>
      <c r="B80" t="s">
        <v>71</v>
      </c>
      <c r="C80" t="s">
        <v>72</v>
      </c>
      <c r="D80" s="21" t="s">
        <v>77</v>
      </c>
      <c r="E80" s="21" t="s">
        <v>82</v>
      </c>
      <c r="F80" s="21" t="s">
        <v>87</v>
      </c>
      <c r="G80" t="s">
        <v>90</v>
      </c>
      <c r="H80" s="21" t="s">
        <v>92</v>
      </c>
      <c r="I80" s="21" t="s">
        <v>91</v>
      </c>
      <c r="J80" s="21" t="e">
        <v>#N/A</v>
      </c>
      <c r="K80" t="s">
        <v>95</v>
      </c>
      <c r="L80" t="s">
        <v>96</v>
      </c>
      <c r="M80" t="s">
        <v>97</v>
      </c>
      <c r="N80" t="s">
        <v>90</v>
      </c>
    </row>
    <row r="81" spans="1:14">
      <c r="A81">
        <v>80</v>
      </c>
      <c r="B81" t="s">
        <v>71</v>
      </c>
      <c r="C81" t="s">
        <v>72</v>
      </c>
      <c r="D81" s="21" t="s">
        <v>76</v>
      </c>
      <c r="E81" s="21" t="s">
        <v>81</v>
      </c>
      <c r="F81" s="21" t="s">
        <v>85</v>
      </c>
      <c r="G81" t="s">
        <v>90</v>
      </c>
      <c r="H81" s="21" t="s">
        <v>92</v>
      </c>
      <c r="I81" s="21" t="s">
        <v>91</v>
      </c>
      <c r="J81" s="21" t="e">
        <v>#N/A</v>
      </c>
      <c r="K81" t="s">
        <v>95</v>
      </c>
      <c r="L81" t="s">
        <v>97</v>
      </c>
      <c r="M81" t="s">
        <v>97</v>
      </c>
      <c r="N81" t="s">
        <v>106</v>
      </c>
    </row>
    <row r="82" spans="1:14">
      <c r="A82">
        <v>81</v>
      </c>
      <c r="B82" t="s">
        <v>71</v>
      </c>
      <c r="C82" t="s">
        <v>72</v>
      </c>
      <c r="D82" s="21" t="s">
        <v>78</v>
      </c>
      <c r="E82" s="21" t="s">
        <v>80</v>
      </c>
      <c r="F82" s="21" t="s">
        <v>85</v>
      </c>
      <c r="G82" t="s">
        <v>90</v>
      </c>
      <c r="H82" s="21" t="s">
        <v>92</v>
      </c>
      <c r="I82" s="21" t="s">
        <v>91</v>
      </c>
      <c r="J82" s="21" t="e">
        <v>#N/A</v>
      </c>
      <c r="K82" t="s">
        <v>95</v>
      </c>
      <c r="L82" t="s">
        <v>96</v>
      </c>
      <c r="M82" t="s">
        <v>97</v>
      </c>
      <c r="N82" t="s">
        <v>90</v>
      </c>
    </row>
    <row r="83" spans="1:14">
      <c r="A83">
        <v>82</v>
      </c>
      <c r="B83" t="s">
        <v>70</v>
      </c>
      <c r="C83" t="s">
        <v>75</v>
      </c>
      <c r="D83" s="21" t="s">
        <v>79</v>
      </c>
      <c r="E83" s="21" t="s">
        <v>84</v>
      </c>
      <c r="F83" s="21" t="s">
        <v>88</v>
      </c>
      <c r="G83" t="s">
        <v>90</v>
      </c>
      <c r="H83" s="21" t="s">
        <v>92</v>
      </c>
      <c r="I83" s="21" t="s">
        <v>91</v>
      </c>
      <c r="J83" s="21" t="e">
        <v>#N/A</v>
      </c>
      <c r="K83" t="s">
        <v>95</v>
      </c>
      <c r="L83" t="s">
        <v>96</v>
      </c>
      <c r="M83" t="s">
        <v>97</v>
      </c>
      <c r="N83" t="s">
        <v>90</v>
      </c>
    </row>
    <row r="84" spans="1:14">
      <c r="A84">
        <v>83</v>
      </c>
      <c r="B84" t="s">
        <v>70</v>
      </c>
      <c r="C84" t="s">
        <v>75</v>
      </c>
      <c r="D84" s="21" t="s">
        <v>79</v>
      </c>
      <c r="E84" s="21" t="s">
        <v>84</v>
      </c>
      <c r="F84" s="21" t="s">
        <v>87</v>
      </c>
      <c r="G84" t="s">
        <v>90</v>
      </c>
      <c r="H84" s="21" t="s">
        <v>92</v>
      </c>
      <c r="I84" s="21" t="s">
        <v>91</v>
      </c>
      <c r="J84" s="21" t="e">
        <v>#N/A</v>
      </c>
      <c r="K84" t="s">
        <v>95</v>
      </c>
      <c r="L84" t="s">
        <v>96</v>
      </c>
      <c r="M84" t="s">
        <v>97</v>
      </c>
      <c r="N84" t="s">
        <v>90</v>
      </c>
    </row>
    <row r="85" spans="1:14">
      <c r="A85">
        <v>84</v>
      </c>
      <c r="B85" t="s">
        <v>70</v>
      </c>
      <c r="C85" t="s">
        <v>75</v>
      </c>
      <c r="D85" s="21" t="s">
        <v>79</v>
      </c>
      <c r="E85" s="21" t="s">
        <v>84</v>
      </c>
      <c r="F85" s="21" t="s">
        <v>87</v>
      </c>
      <c r="G85" t="s">
        <v>90</v>
      </c>
      <c r="H85" s="21" t="s">
        <v>91</v>
      </c>
      <c r="I85" s="21" t="s">
        <v>93</v>
      </c>
      <c r="J85" s="21" t="e">
        <v>#N/A</v>
      </c>
      <c r="K85" t="s">
        <v>95</v>
      </c>
      <c r="L85" t="s">
        <v>96</v>
      </c>
      <c r="M85" t="s">
        <v>97</v>
      </c>
      <c r="N85" t="s">
        <v>90</v>
      </c>
    </row>
    <row r="86" spans="1:14">
      <c r="A86">
        <v>85</v>
      </c>
      <c r="B86" t="s">
        <v>70</v>
      </c>
      <c r="C86" t="s">
        <v>75</v>
      </c>
      <c r="D86" s="21" t="s">
        <v>79</v>
      </c>
      <c r="E86" s="21" t="s">
        <v>84</v>
      </c>
      <c r="F86" s="21" t="s">
        <v>87</v>
      </c>
      <c r="G86" t="s">
        <v>90</v>
      </c>
      <c r="H86" s="21" t="s">
        <v>91</v>
      </c>
      <c r="I86" s="21" t="s">
        <v>93</v>
      </c>
      <c r="J86" s="21" t="e">
        <v>#N/A</v>
      </c>
      <c r="K86" t="s">
        <v>95</v>
      </c>
      <c r="L86" t="s">
        <v>96</v>
      </c>
      <c r="M86" t="s">
        <v>97</v>
      </c>
      <c r="N86" t="s">
        <v>90</v>
      </c>
    </row>
    <row r="87" spans="1:14">
      <c r="A87">
        <v>86</v>
      </c>
      <c r="B87" t="s">
        <v>71</v>
      </c>
      <c r="C87" t="s">
        <v>75</v>
      </c>
      <c r="D87" s="21" t="s">
        <v>79</v>
      </c>
      <c r="E87" s="21" t="s">
        <v>84</v>
      </c>
      <c r="F87" s="21" t="s">
        <v>87</v>
      </c>
      <c r="G87" t="s">
        <v>90</v>
      </c>
      <c r="H87" s="21" t="s">
        <v>91</v>
      </c>
      <c r="I87" s="21" t="s">
        <v>93</v>
      </c>
      <c r="J87" s="21" t="e">
        <v>#N/A</v>
      </c>
      <c r="K87" t="s">
        <v>95</v>
      </c>
      <c r="L87" t="s">
        <v>96</v>
      </c>
      <c r="M87" t="s">
        <v>97</v>
      </c>
      <c r="N87" t="s">
        <v>90</v>
      </c>
    </row>
    <row r="88" spans="1:14">
      <c r="A88">
        <v>87</v>
      </c>
      <c r="B88" t="s">
        <v>71</v>
      </c>
      <c r="C88" t="s">
        <v>73</v>
      </c>
      <c r="D88" s="21" t="s">
        <v>76</v>
      </c>
      <c r="E88" s="21" t="s">
        <v>80</v>
      </c>
      <c r="F88" s="21" t="s">
        <v>87</v>
      </c>
      <c r="G88" t="s">
        <v>90</v>
      </c>
      <c r="H88" s="21" t="s">
        <v>91</v>
      </c>
      <c r="I88" s="21" t="s">
        <v>93</v>
      </c>
      <c r="J88" s="21" t="e">
        <v>#N/A</v>
      </c>
      <c r="K88" t="s">
        <v>95</v>
      </c>
      <c r="L88" t="s">
        <v>96</v>
      </c>
      <c r="M88" t="s">
        <v>97</v>
      </c>
      <c r="N88" t="s">
        <v>90</v>
      </c>
    </row>
    <row r="89" spans="1:14">
      <c r="A89">
        <v>88</v>
      </c>
      <c r="B89" t="s">
        <v>71</v>
      </c>
      <c r="C89" t="s">
        <v>73</v>
      </c>
      <c r="D89" s="21" t="s">
        <v>78</v>
      </c>
      <c r="E89" s="21" t="s">
        <v>80</v>
      </c>
      <c r="F89" s="21" t="s">
        <v>87</v>
      </c>
      <c r="G89" t="s">
        <v>90</v>
      </c>
      <c r="H89" s="21" t="s">
        <v>91</v>
      </c>
      <c r="I89" s="21" t="s">
        <v>93</v>
      </c>
      <c r="J89" s="21" t="e">
        <v>#N/A</v>
      </c>
      <c r="K89" t="s">
        <v>95</v>
      </c>
      <c r="L89" t="s">
        <v>96</v>
      </c>
      <c r="M89" t="s">
        <v>97</v>
      </c>
      <c r="N89" t="s">
        <v>90</v>
      </c>
    </row>
    <row r="90" spans="1:14">
      <c r="A90">
        <v>89</v>
      </c>
      <c r="B90" t="s">
        <v>71</v>
      </c>
      <c r="C90" t="s">
        <v>73</v>
      </c>
      <c r="D90" s="21" t="s">
        <v>78</v>
      </c>
      <c r="E90" s="21" t="s">
        <v>80</v>
      </c>
      <c r="F90" s="21" t="s">
        <v>87</v>
      </c>
      <c r="G90" t="s">
        <v>90</v>
      </c>
      <c r="H90" s="21" t="s">
        <v>91</v>
      </c>
      <c r="I90" s="21" t="s">
        <v>93</v>
      </c>
      <c r="J90" s="21" t="e">
        <v>#N/A</v>
      </c>
      <c r="K90" t="s">
        <v>95</v>
      </c>
      <c r="L90" t="s">
        <v>96</v>
      </c>
      <c r="M90" t="s">
        <v>97</v>
      </c>
      <c r="N90" t="s">
        <v>90</v>
      </c>
    </row>
    <row r="91" spans="1:14">
      <c r="A91">
        <v>90</v>
      </c>
      <c r="B91" t="s">
        <v>71</v>
      </c>
      <c r="C91" t="s">
        <v>73</v>
      </c>
      <c r="D91" s="21" t="s">
        <v>76</v>
      </c>
      <c r="E91" s="21" t="s">
        <v>82</v>
      </c>
      <c r="F91" s="21" t="s">
        <v>85</v>
      </c>
      <c r="G91" t="s">
        <v>90</v>
      </c>
      <c r="H91" s="21" t="s">
        <v>92</v>
      </c>
      <c r="I91" s="21" t="s">
        <v>93</v>
      </c>
      <c r="J91" s="21" t="e">
        <v>#N/A</v>
      </c>
      <c r="K91" t="s">
        <v>95</v>
      </c>
      <c r="L91" t="s">
        <v>96</v>
      </c>
      <c r="M91" t="s">
        <v>97</v>
      </c>
      <c r="N91" t="s">
        <v>90</v>
      </c>
    </row>
    <row r="92" spans="1:14">
      <c r="A92">
        <v>91</v>
      </c>
      <c r="B92" t="s">
        <v>71</v>
      </c>
      <c r="C92" t="s">
        <v>73</v>
      </c>
      <c r="D92" s="21" t="s">
        <v>77</v>
      </c>
      <c r="E92" s="21" t="s">
        <v>82</v>
      </c>
      <c r="F92" s="21" t="s">
        <v>85</v>
      </c>
      <c r="G92" t="s">
        <v>90</v>
      </c>
      <c r="H92" s="21" t="s">
        <v>92</v>
      </c>
      <c r="I92" s="21" t="s">
        <v>93</v>
      </c>
      <c r="J92" s="21" t="e">
        <v>#N/A</v>
      </c>
      <c r="K92" t="s">
        <v>95</v>
      </c>
      <c r="L92" t="s">
        <v>96</v>
      </c>
      <c r="M92" t="s">
        <v>97</v>
      </c>
      <c r="N92" t="s">
        <v>90</v>
      </c>
    </row>
    <row r="93" spans="1:14">
      <c r="A93">
        <v>92</v>
      </c>
      <c r="B93" t="s">
        <v>71</v>
      </c>
      <c r="C93" t="s">
        <v>73</v>
      </c>
      <c r="D93" s="21" t="s">
        <v>77</v>
      </c>
      <c r="E93" s="21" t="s">
        <v>82</v>
      </c>
      <c r="F93" s="21" t="s">
        <v>85</v>
      </c>
      <c r="G93" t="s">
        <v>90</v>
      </c>
      <c r="H93" s="21" t="s">
        <v>92</v>
      </c>
      <c r="I93" s="21" t="s">
        <v>93</v>
      </c>
      <c r="J93" s="21" t="e">
        <v>#N/A</v>
      </c>
      <c r="K93" t="s">
        <v>95</v>
      </c>
      <c r="L93" t="s">
        <v>96</v>
      </c>
      <c r="M93" t="s">
        <v>96</v>
      </c>
      <c r="N93" t="s">
        <v>90</v>
      </c>
    </row>
    <row r="94" spans="1:14">
      <c r="A94">
        <v>93</v>
      </c>
      <c r="B94" t="s">
        <v>71</v>
      </c>
      <c r="C94" t="s">
        <v>73</v>
      </c>
      <c r="D94" s="21" t="s">
        <v>77</v>
      </c>
      <c r="E94" s="21" t="s">
        <v>82</v>
      </c>
      <c r="F94" s="21" t="s">
        <v>85</v>
      </c>
      <c r="G94" t="s">
        <v>90</v>
      </c>
      <c r="H94" s="21" t="s">
        <v>92</v>
      </c>
      <c r="I94" s="21" t="s">
        <v>91</v>
      </c>
      <c r="J94" s="21" t="e">
        <v>#N/A</v>
      </c>
      <c r="K94" t="s">
        <v>95</v>
      </c>
      <c r="L94" t="s">
        <v>97</v>
      </c>
      <c r="M94" t="s">
        <v>96</v>
      </c>
      <c r="N94" t="s">
        <v>90</v>
      </c>
    </row>
    <row r="95" spans="1:14">
      <c r="A95">
        <v>94</v>
      </c>
      <c r="B95" t="s">
        <v>71</v>
      </c>
      <c r="C95" t="s">
        <v>73</v>
      </c>
      <c r="D95" s="21" t="s">
        <v>77</v>
      </c>
      <c r="E95" s="21" t="s">
        <v>82</v>
      </c>
      <c r="F95" s="21" t="s">
        <v>85</v>
      </c>
      <c r="G95" t="s">
        <v>90</v>
      </c>
      <c r="H95" s="21" t="s">
        <v>92</v>
      </c>
      <c r="I95" s="21" t="s">
        <v>91</v>
      </c>
      <c r="J95" s="21" t="e">
        <v>#N/A</v>
      </c>
      <c r="K95" t="s">
        <v>95</v>
      </c>
      <c r="L95" t="s">
        <v>97</v>
      </c>
      <c r="M95" t="s">
        <v>96</v>
      </c>
      <c r="N95" t="s">
        <v>90</v>
      </c>
    </row>
    <row r="96" spans="1:14">
      <c r="A96">
        <v>95</v>
      </c>
      <c r="B96" t="s">
        <v>71</v>
      </c>
      <c r="C96" t="s">
        <v>74</v>
      </c>
      <c r="D96" s="21" t="s">
        <v>78</v>
      </c>
      <c r="E96" s="21" t="s">
        <v>81</v>
      </c>
      <c r="F96" s="21" t="s">
        <v>85</v>
      </c>
      <c r="G96" t="s">
        <v>90</v>
      </c>
      <c r="H96" s="21" t="s">
        <v>92</v>
      </c>
      <c r="I96" s="21" t="s">
        <v>91</v>
      </c>
      <c r="J96" s="21" t="e">
        <v>#N/A</v>
      </c>
      <c r="K96" t="s">
        <v>95</v>
      </c>
      <c r="L96" t="s">
        <v>97</v>
      </c>
      <c r="M96" t="s">
        <v>96</v>
      </c>
      <c r="N96" t="s">
        <v>90</v>
      </c>
    </row>
    <row r="97" spans="1:14">
      <c r="A97">
        <v>96</v>
      </c>
      <c r="B97" t="s">
        <v>71</v>
      </c>
      <c r="C97" t="s">
        <v>74</v>
      </c>
      <c r="D97" s="21" t="s">
        <v>78</v>
      </c>
      <c r="E97" s="21" t="s">
        <v>81</v>
      </c>
      <c r="F97" s="21" t="s">
        <v>85</v>
      </c>
      <c r="G97" t="s">
        <v>90</v>
      </c>
      <c r="H97" s="21" t="s">
        <v>92</v>
      </c>
      <c r="I97" s="21" t="s">
        <v>91</v>
      </c>
      <c r="J97" s="21" t="e">
        <v>#N/A</v>
      </c>
      <c r="K97" t="s">
        <v>95</v>
      </c>
      <c r="L97" t="s">
        <v>97</v>
      </c>
      <c r="M97" t="s">
        <v>96</v>
      </c>
      <c r="N97" t="s">
        <v>90</v>
      </c>
    </row>
    <row r="98" spans="1:14">
      <c r="A98">
        <v>97</v>
      </c>
      <c r="B98" t="s">
        <v>71</v>
      </c>
      <c r="C98" t="s">
        <v>74</v>
      </c>
      <c r="D98" s="21" t="s">
        <v>78</v>
      </c>
      <c r="E98" s="21" t="s">
        <v>81</v>
      </c>
      <c r="F98" s="21" t="s">
        <v>85</v>
      </c>
      <c r="G98" t="s">
        <v>90</v>
      </c>
      <c r="H98" s="21" t="s">
        <v>92</v>
      </c>
      <c r="I98" s="21" t="s">
        <v>91</v>
      </c>
      <c r="J98" s="21" t="e">
        <v>#N/A</v>
      </c>
      <c r="K98" t="s">
        <v>95</v>
      </c>
      <c r="L98" t="s">
        <v>97</v>
      </c>
      <c r="M98" t="s">
        <v>96</v>
      </c>
      <c r="N98" t="s">
        <v>90</v>
      </c>
    </row>
    <row r="99" spans="1:14">
      <c r="A99">
        <v>98</v>
      </c>
      <c r="B99" t="s">
        <v>71</v>
      </c>
      <c r="C99" t="s">
        <v>74</v>
      </c>
      <c r="D99" s="21" t="s">
        <v>78</v>
      </c>
      <c r="E99" s="21" t="s">
        <v>81</v>
      </c>
      <c r="F99" s="21" t="s">
        <v>85</v>
      </c>
      <c r="G99" t="s">
        <v>90</v>
      </c>
      <c r="H99" s="21" t="s">
        <v>92</v>
      </c>
      <c r="I99" s="21" t="s">
        <v>91</v>
      </c>
      <c r="J99" s="21" t="e">
        <v>#N/A</v>
      </c>
      <c r="K99" t="s">
        <v>95</v>
      </c>
      <c r="L99" t="s">
        <v>97</v>
      </c>
      <c r="M99" t="s">
        <v>96</v>
      </c>
      <c r="N99" t="s">
        <v>90</v>
      </c>
    </row>
    <row r="100" spans="1:14">
      <c r="A100">
        <v>99</v>
      </c>
      <c r="B100" t="s">
        <v>70</v>
      </c>
      <c r="C100" t="s">
        <v>74</v>
      </c>
      <c r="D100" s="21" t="s">
        <v>76</v>
      </c>
      <c r="E100" s="21" t="s">
        <v>82</v>
      </c>
      <c r="F100" s="21" t="s">
        <v>86</v>
      </c>
      <c r="G100" t="s">
        <v>90</v>
      </c>
      <c r="H100" s="21" t="s">
        <v>92</v>
      </c>
      <c r="I100" s="21" t="s">
        <v>91</v>
      </c>
      <c r="J100" s="21" t="e">
        <v>#N/A</v>
      </c>
      <c r="K100" t="s">
        <v>95</v>
      </c>
      <c r="L100" t="s">
        <v>97</v>
      </c>
      <c r="M100" t="s">
        <v>96</v>
      </c>
      <c r="N100" t="s">
        <v>90</v>
      </c>
    </row>
    <row r="101" spans="1:14">
      <c r="A101">
        <v>100</v>
      </c>
      <c r="B101" t="s">
        <v>70</v>
      </c>
      <c r="C101" t="s">
        <v>74</v>
      </c>
      <c r="D101" s="21" t="s">
        <v>76</v>
      </c>
      <c r="E101" s="21" t="s">
        <v>82</v>
      </c>
      <c r="F101" s="21" t="s">
        <v>86</v>
      </c>
      <c r="G101" t="s">
        <v>90</v>
      </c>
      <c r="H101" s="21" t="s">
        <v>92</v>
      </c>
      <c r="I101" s="21" t="s">
        <v>91</v>
      </c>
      <c r="J101" s="21" t="e">
        <v>#N/A</v>
      </c>
      <c r="K101" t="s">
        <v>95</v>
      </c>
      <c r="L101" t="s">
        <v>97</v>
      </c>
      <c r="M101" t="s">
        <v>96</v>
      </c>
      <c r="N101" t="s">
        <v>90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10"/>
  <sheetViews>
    <sheetView tabSelected="1" workbookViewId="0">
      <selection activeCell="K13" sqref="K13"/>
    </sheetView>
  </sheetViews>
  <sheetFormatPr defaultRowHeight="13.5"/>
  <cols>
    <col min="2" max="7" width="8.625" customWidth="1"/>
    <col min="8" max="8" width="14.75" customWidth="1"/>
    <col min="9" max="9" width="5.75" customWidth="1"/>
    <col min="10" max="10" width="16.5" customWidth="1"/>
    <col min="11" max="12" width="16.5" bestFit="1" customWidth="1"/>
    <col min="13" max="13" width="12.5" customWidth="1"/>
    <col min="14" max="14" width="5.75" customWidth="1"/>
    <col min="15" max="15" width="10.875" bestFit="1" customWidth="1"/>
    <col min="16" max="16" width="5.75" customWidth="1"/>
  </cols>
  <sheetData>
    <row r="1" spans="2:7" ht="45" customHeight="1" thickBot="1">
      <c r="B1" s="29" t="s">
        <v>108</v>
      </c>
      <c r="C1" s="29"/>
      <c r="D1" s="29"/>
      <c r="E1" s="29"/>
      <c r="F1" s="29"/>
      <c r="G1" s="29"/>
    </row>
    <row r="2" spans="2:7" ht="52.5" customHeight="1">
      <c r="B2" s="30" t="s">
        <v>107</v>
      </c>
      <c r="C2" s="31" t="s">
        <v>55</v>
      </c>
      <c r="D2" s="31" t="s">
        <v>56</v>
      </c>
      <c r="E2" s="31" t="s">
        <v>57</v>
      </c>
      <c r="F2" s="31" t="s">
        <v>58</v>
      </c>
      <c r="G2" s="32" t="s">
        <v>59</v>
      </c>
    </row>
    <row r="3" spans="2:7" ht="52.5" customHeight="1">
      <c r="B3" s="22" t="s">
        <v>103</v>
      </c>
      <c r="C3" s="23">
        <f>SUMPRODUCT((调查结果数据库!$B$2:$B$101=$B$3)*(调查结果数据库!$L$2:$L$101=C2))</f>
        <v>15</v>
      </c>
      <c r="D3" s="23">
        <f>SUMPRODUCT((调查结果数据库!$B$2:$B$101=$B$3)*(调查结果数据库!$L$2:$L$101=D2))</f>
        <v>10</v>
      </c>
      <c r="E3" s="23">
        <f>SUMPRODUCT((调查结果数据库!$B$2:$B$101=$B$3)*(调查结果数据库!$L$2:$L$101=E2))</f>
        <v>9</v>
      </c>
      <c r="F3" s="23">
        <f>SUMPRODUCT((调查结果数据库!$B$2:$B$101=$B$3)*(调查结果数据库!$L$2:$L$101=F2))</f>
        <v>2</v>
      </c>
      <c r="G3" s="24">
        <f>SUMPRODUCT((调查结果数据库!$B$2:$B$101=$B$3)*(调查结果数据库!$L$2:$L$101=G2))</f>
        <v>0</v>
      </c>
    </row>
    <row r="4" spans="2:7" ht="52.5" customHeight="1">
      <c r="B4" s="22" t="s">
        <v>104</v>
      </c>
      <c r="C4" s="25">
        <f>SUMPRODUCT((调查结果数据库!$B$2:$B$101=$B$4)*(调查结果数据库!$L$2:$L$101=C2))</f>
        <v>33</v>
      </c>
      <c r="D4" s="25">
        <f>SUMPRODUCT((调查结果数据库!$B$2:$B$101=$B$4)*(调查结果数据库!$L$2:$L$101=D2))</f>
        <v>25</v>
      </c>
      <c r="E4" s="25">
        <f>SUMPRODUCT((调查结果数据库!$B$2:$B$101=$B$4)*(调查结果数据库!$L$2:$L$101=E2))</f>
        <v>4</v>
      </c>
      <c r="F4" s="25">
        <f>SUMPRODUCT((调查结果数据库!$B$2:$B$101=$B$4)*(调查结果数据库!$L$2:$L$101=F2))</f>
        <v>2</v>
      </c>
      <c r="G4" s="26">
        <f>SUMPRODUCT((调查结果数据库!$B$2:$B$101=$B$4)*(调查结果数据库!$L$2:$L$101=G2))</f>
        <v>0</v>
      </c>
    </row>
    <row r="5" spans="2:7" ht="52.5" customHeight="1" thickBot="1">
      <c r="B5" s="33" t="s">
        <v>111</v>
      </c>
      <c r="C5" s="34">
        <f>SUM(C3:C4)</f>
        <v>48</v>
      </c>
      <c r="D5" s="34">
        <f t="shared" ref="D5:G5" si="0">SUM(D3:D4)</f>
        <v>35</v>
      </c>
      <c r="E5" s="34">
        <f t="shared" si="0"/>
        <v>13</v>
      </c>
      <c r="F5" s="34">
        <f t="shared" si="0"/>
        <v>4</v>
      </c>
      <c r="G5" s="35">
        <f t="shared" si="0"/>
        <v>0</v>
      </c>
    </row>
    <row r="10" spans="2:7">
      <c r="F10" s="21"/>
    </row>
  </sheetData>
  <mergeCells count="1">
    <mergeCell ref="B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调查问卷</vt:lpstr>
      <vt:lpstr>编码设置</vt:lpstr>
      <vt:lpstr>结果录入</vt:lpstr>
      <vt:lpstr>调查结果数据库</vt:lpstr>
      <vt:lpstr>广告语效果分析</vt:lpstr>
      <vt:lpstr>dada</vt:lpstr>
      <vt:lpstr>代码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cp:lastPrinted>2011-08-04T06:49:01Z</cp:lastPrinted>
  <dcterms:created xsi:type="dcterms:W3CDTF">2011-07-19T08:32:44Z</dcterms:created>
  <dcterms:modified xsi:type="dcterms:W3CDTF">2012-07-20T06:06:45Z</dcterms:modified>
</cp:coreProperties>
</file>