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showPivotChartFilter="1" defaultThemeVersion="124226"/>
  <bookViews>
    <workbookView xWindow="360" yWindow="15" windowWidth="11655" windowHeight="5910" tabRatio="787" activeTab="5"/>
  </bookViews>
  <sheets>
    <sheet name="调查问卷" sheetId="1" r:id="rId1"/>
    <sheet name="编码设置" sheetId="2" r:id="rId2"/>
    <sheet name="调查结果统计" sheetId="3" r:id="rId3"/>
    <sheet name="结果数据库" sheetId="4" r:id="rId4"/>
    <sheet name="样本组成分析" sheetId="5" r:id="rId5"/>
    <sheet name="竞争对手分析" sheetId="6" r:id="rId6"/>
    <sheet name="学历与使用品牌相关性" sheetId="7" r:id="rId7"/>
  </sheets>
  <definedNames>
    <definedName name="_xlnm._FilterDatabase" localSheetId="2" hidden="1">调查结果统计!$A$2:$Z$62</definedName>
    <definedName name="_xlnm._FilterDatabase" localSheetId="6" hidden="1">学历与使用品牌相关性!$A$3:$C$63</definedName>
    <definedName name="编码">编码设置!$A$3:$I$7</definedName>
  </definedNames>
  <calcPr calcId="145621"/>
  <pivotCaches>
    <pivotCache cacheId="0" r:id="rId8"/>
    <pivotCache cacheId="1" r:id="rId9"/>
    <pivotCache cacheId="2" r:id="rId10"/>
  </pivotCaches>
</workbook>
</file>

<file path=xl/calcChain.xml><?xml version="1.0" encoding="utf-8"?>
<calcChain xmlns="http://schemas.openxmlformats.org/spreadsheetml/2006/main">
  <c r="C3" i="3" l="1"/>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K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I73" i="6"/>
  <c r="K70" i="6"/>
  <c r="J70" i="6"/>
  <c r="I71" i="6"/>
  <c r="I70" i="6"/>
  <c r="K73" i="6"/>
  <c r="K72" i="6"/>
  <c r="K71" i="6"/>
  <c r="J73" i="6"/>
  <c r="J72" i="6"/>
  <c r="J71" i="6"/>
  <c r="I72" i="6"/>
  <c r="H73" i="6"/>
  <c r="L73" i="6" s="1"/>
  <c r="H72" i="6"/>
  <c r="L72" i="6" s="1"/>
  <c r="H70" i="6"/>
  <c r="L70" i="6" s="1"/>
  <c r="H71" i="6"/>
  <c r="L71" i="6" s="1"/>
  <c r="AA3" i="3"/>
  <c r="Y3" i="3"/>
  <c r="W3" i="3"/>
  <c r="U3" i="3"/>
  <c r="S3" i="3"/>
  <c r="Q3" i="3"/>
  <c r="O3" i="3"/>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U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alcChain>
</file>

<file path=xl/sharedStrings.xml><?xml version="1.0" encoding="utf-8"?>
<sst xmlns="http://schemas.openxmlformats.org/spreadsheetml/2006/main" count="1481" uniqueCount="140">
  <si>
    <t>冰 箱 使 用 情 况 调 查 问 卷</t>
    <phoneticPr fontId="1" type="noConversion"/>
  </si>
  <si>
    <t xml:space="preserve">      本次市场调查的主要目的是调查国内知名的几大品牌冰箱在消费者心目中的地位，了解目前冰箱市场中各大品牌的市场点有率。
      我们承诺本次调查中涉及的所有私人信息除研究外不做任何其他用途。感谢您的参与！</t>
    <phoneticPr fontId="1" type="noConversion"/>
  </si>
  <si>
    <t>4.请您对下列品牌冰箱按知名度进行排序</t>
    <phoneticPr fontId="1" type="noConversion"/>
  </si>
  <si>
    <t>5.您在购买冰箱时看中哪些特点？</t>
    <phoneticPr fontId="1" type="noConversion"/>
  </si>
  <si>
    <t>6.您是在什么情形下购买该冰箱的？</t>
    <phoneticPr fontId="1" type="noConversion"/>
  </si>
  <si>
    <t>7.如果产品换代升级，您还会使用原来品牌的产品吗？</t>
    <phoneticPr fontId="1" type="noConversion"/>
  </si>
  <si>
    <t>性别：</t>
    <phoneticPr fontId="1" type="noConversion"/>
  </si>
  <si>
    <t>年龄：</t>
    <phoneticPr fontId="1" type="noConversion"/>
  </si>
  <si>
    <t>第一：</t>
    <phoneticPr fontId="1" type="noConversion"/>
  </si>
  <si>
    <t>第二：</t>
    <phoneticPr fontId="1" type="noConversion"/>
  </si>
  <si>
    <t>第三：</t>
    <phoneticPr fontId="1" type="noConversion"/>
  </si>
  <si>
    <t>第四：</t>
    <phoneticPr fontId="1" type="noConversion"/>
  </si>
  <si>
    <t>学历：</t>
    <phoneticPr fontId="1" type="noConversion"/>
  </si>
  <si>
    <t>1.受访者基本资料</t>
    <phoneticPr fontId="1" type="noConversion"/>
  </si>
  <si>
    <t xml:space="preserve"> 编 码 设 置</t>
    <phoneticPr fontId="1" type="noConversion"/>
  </si>
  <si>
    <t>性别</t>
    <phoneticPr fontId="1" type="noConversion"/>
  </si>
  <si>
    <t>年龄</t>
    <phoneticPr fontId="1" type="noConversion"/>
  </si>
  <si>
    <t>学历</t>
    <phoneticPr fontId="1" type="noConversion"/>
  </si>
  <si>
    <t>2.您目前使用的冰箱是什么牌子？</t>
    <phoneticPr fontId="1" type="noConversion"/>
  </si>
  <si>
    <t>3.您购买冰箱的价格为多少？</t>
    <phoneticPr fontId="1" type="noConversion"/>
  </si>
  <si>
    <t>价位</t>
    <phoneticPr fontId="1" type="noConversion"/>
  </si>
  <si>
    <t>品牌</t>
    <phoneticPr fontId="1" type="noConversion"/>
  </si>
  <si>
    <t>购买看中项</t>
    <phoneticPr fontId="1" type="noConversion"/>
  </si>
  <si>
    <t>购买情形</t>
    <phoneticPr fontId="1" type="noConversion"/>
  </si>
  <si>
    <t>是否继续购买</t>
    <phoneticPr fontId="1" type="noConversion"/>
  </si>
  <si>
    <t>编码</t>
    <phoneticPr fontId="1" type="noConversion"/>
  </si>
  <si>
    <t>男</t>
    <phoneticPr fontId="1" type="noConversion"/>
  </si>
  <si>
    <t>30以下</t>
    <phoneticPr fontId="1" type="noConversion"/>
  </si>
  <si>
    <t>女</t>
    <phoneticPr fontId="1" type="noConversion"/>
  </si>
  <si>
    <t>30-50</t>
    <phoneticPr fontId="1" type="noConversion"/>
  </si>
  <si>
    <t>50以上</t>
    <phoneticPr fontId="1" type="noConversion"/>
  </si>
  <si>
    <t xml:space="preserve"> 质量</t>
    <phoneticPr fontId="1" type="noConversion"/>
  </si>
  <si>
    <t xml:space="preserve"> 价格</t>
    <phoneticPr fontId="1" type="noConversion"/>
  </si>
  <si>
    <t xml:space="preserve"> 品牌</t>
    <phoneticPr fontId="1" type="noConversion"/>
  </si>
  <si>
    <t xml:space="preserve"> 外观时尚</t>
    <phoneticPr fontId="1" type="noConversion"/>
  </si>
  <si>
    <t>高中及以下</t>
    <phoneticPr fontId="1" type="noConversion"/>
  </si>
  <si>
    <t>大学</t>
    <phoneticPr fontId="1" type="noConversion"/>
  </si>
  <si>
    <t>研究生</t>
    <phoneticPr fontId="1" type="noConversion"/>
  </si>
  <si>
    <t>顺洋</t>
    <phoneticPr fontId="1" type="noConversion"/>
  </si>
  <si>
    <t>美佳</t>
    <phoneticPr fontId="1" type="noConversion"/>
  </si>
  <si>
    <t>康宝</t>
    <phoneticPr fontId="1" type="noConversion"/>
  </si>
  <si>
    <t>光阳</t>
    <phoneticPr fontId="1" type="noConversion"/>
  </si>
  <si>
    <t>其他</t>
    <phoneticPr fontId="1" type="noConversion"/>
  </si>
  <si>
    <t>2000以下</t>
    <phoneticPr fontId="1" type="noConversion"/>
  </si>
  <si>
    <t>2000-3000</t>
    <phoneticPr fontId="1" type="noConversion"/>
  </si>
  <si>
    <t>3000-4000</t>
    <phoneticPr fontId="1" type="noConversion"/>
  </si>
  <si>
    <t>4000以上</t>
    <phoneticPr fontId="1" type="noConversion"/>
  </si>
  <si>
    <t>主动购买</t>
    <phoneticPr fontId="1" type="noConversion"/>
  </si>
  <si>
    <t>广告宣传</t>
    <phoneticPr fontId="1" type="noConversion"/>
  </si>
  <si>
    <t>他人介绍</t>
    <phoneticPr fontId="1" type="noConversion"/>
  </si>
  <si>
    <t>促销介绍</t>
    <phoneticPr fontId="1" type="noConversion"/>
  </si>
  <si>
    <t>会</t>
    <phoneticPr fontId="1" type="noConversion"/>
  </si>
  <si>
    <t>不会</t>
    <phoneticPr fontId="1" type="noConversion"/>
  </si>
  <si>
    <t>序号</t>
    <phoneticPr fontId="1" type="noConversion"/>
  </si>
  <si>
    <t>购买看中项1</t>
    <phoneticPr fontId="1" type="noConversion"/>
  </si>
  <si>
    <t>购买看中项2</t>
    <phoneticPr fontId="1" type="noConversion"/>
  </si>
  <si>
    <t>学历</t>
    <phoneticPr fontId="1" type="noConversion"/>
  </si>
  <si>
    <t>使用品牌</t>
    <phoneticPr fontId="1" type="noConversion"/>
  </si>
  <si>
    <t>知名度1</t>
    <phoneticPr fontId="1" type="noConversion"/>
  </si>
  <si>
    <t>知名度2</t>
    <phoneticPr fontId="1" type="noConversion"/>
  </si>
  <si>
    <t>知名度3</t>
    <phoneticPr fontId="1" type="noConversion"/>
  </si>
  <si>
    <t>知名度4</t>
    <phoneticPr fontId="1" type="noConversion"/>
  </si>
  <si>
    <t>购买情形</t>
    <phoneticPr fontId="1" type="noConversion"/>
  </si>
  <si>
    <t>后期是否选择</t>
    <phoneticPr fontId="1" type="noConversion"/>
  </si>
  <si>
    <t>调查结果统计</t>
    <phoneticPr fontId="1" type="noConversion"/>
  </si>
  <si>
    <t>问卷结果数据库</t>
    <phoneticPr fontId="1" type="noConversion"/>
  </si>
  <si>
    <t>男</t>
  </si>
  <si>
    <t>女</t>
  </si>
  <si>
    <t>30-50</t>
  </si>
  <si>
    <t>30以下</t>
  </si>
  <si>
    <t>50以上</t>
  </si>
  <si>
    <t>大学</t>
  </si>
  <si>
    <t>研究生</t>
  </si>
  <si>
    <t>高中及以下</t>
  </si>
  <si>
    <t>美佳</t>
  </si>
  <si>
    <t>康宝</t>
  </si>
  <si>
    <t>顺洋</t>
  </si>
  <si>
    <t>光阳</t>
  </si>
  <si>
    <t>其他</t>
  </si>
  <si>
    <t>3000-4000</t>
  </si>
  <si>
    <t>2000-3000</t>
  </si>
  <si>
    <t>4000以上</t>
  </si>
  <si>
    <t>2000以下</t>
  </si>
  <si>
    <t xml:space="preserve"> 质量</t>
  </si>
  <si>
    <t xml:space="preserve"> 品牌</t>
  </si>
  <si>
    <t xml:space="preserve"> 价格</t>
  </si>
  <si>
    <t xml:space="preserve"> 外观时尚</t>
  </si>
  <si>
    <t>主动购买</t>
  </si>
  <si>
    <t>广告宣传</t>
  </si>
  <si>
    <t>促销介绍</t>
  </si>
  <si>
    <t>他人介绍</t>
  </si>
  <si>
    <t>会</t>
  </si>
  <si>
    <t>不会</t>
  </si>
  <si>
    <t>原始数据</t>
    <phoneticPr fontId="1" type="noConversion"/>
  </si>
  <si>
    <t>样本组成分析</t>
    <phoneticPr fontId="1" type="noConversion"/>
  </si>
  <si>
    <t>1.样本性别组成</t>
    <phoneticPr fontId="1" type="noConversion"/>
  </si>
  <si>
    <t>总计</t>
  </si>
  <si>
    <t>学历</t>
  </si>
  <si>
    <t>年龄</t>
  </si>
  <si>
    <t>性别</t>
  </si>
  <si>
    <t>计数项:性别</t>
  </si>
  <si>
    <t>男 汇总</t>
  </si>
  <si>
    <t>女 汇总</t>
  </si>
  <si>
    <t>2.样本年龄组成</t>
    <phoneticPr fontId="1" type="noConversion"/>
  </si>
  <si>
    <t>行标签</t>
  </si>
  <si>
    <t>30-50 汇总</t>
  </si>
  <si>
    <t>30以下 汇总</t>
  </si>
  <si>
    <t>50以上 汇总</t>
  </si>
  <si>
    <t>购物频率相关性分析</t>
    <phoneticPr fontId="1" type="noConversion"/>
  </si>
  <si>
    <t>一、市场占有率分析</t>
    <phoneticPr fontId="1" type="noConversion"/>
  </si>
  <si>
    <t>当前使用品牌</t>
    <phoneticPr fontId="1" type="noConversion"/>
  </si>
  <si>
    <t>计数项:当前使用品牌</t>
  </si>
  <si>
    <t>知名度2</t>
  </si>
  <si>
    <t>知名度3</t>
  </si>
  <si>
    <t>知名度4</t>
  </si>
  <si>
    <t>二、品牌知名度分析</t>
    <phoneticPr fontId="1" type="noConversion"/>
  </si>
  <si>
    <t>得分</t>
    <phoneticPr fontId="1" type="noConversion"/>
  </si>
  <si>
    <t>计数项:使用品牌</t>
  </si>
  <si>
    <t>列标签</t>
  </si>
  <si>
    <t>三、竞争对手推广方式分析</t>
    <phoneticPr fontId="1" type="noConversion"/>
  </si>
  <si>
    <t>原始数据</t>
    <phoneticPr fontId="1" type="noConversion"/>
  </si>
  <si>
    <t>使用品牌编码</t>
    <phoneticPr fontId="1" type="noConversion"/>
  </si>
  <si>
    <t>方差分析：单因素方差分析</t>
  </si>
  <si>
    <t>SUMMARY</t>
  </si>
  <si>
    <t>组</t>
  </si>
  <si>
    <t>观测数</t>
  </si>
  <si>
    <t>求和</t>
  </si>
  <si>
    <t>平均</t>
  </si>
  <si>
    <t>方差</t>
  </si>
  <si>
    <t>方差分析</t>
  </si>
  <si>
    <t>差异源</t>
  </si>
  <si>
    <t>SS</t>
  </si>
  <si>
    <t>df</t>
  </si>
  <si>
    <t>MS</t>
  </si>
  <si>
    <t>F</t>
  </si>
  <si>
    <t>P-value</t>
  </si>
  <si>
    <t>F crit</t>
  </si>
  <si>
    <t>组间</t>
  </si>
  <si>
    <t>组内</t>
  </si>
  <si>
    <t>分析学历与使用品牌的相关性</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</si>
</sst>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family val="2"/>
      <charset val="134"/>
      <scheme val="minor"/>
    </font>
    <font>
      <sz val="9"/>
      <name val="宋体"/>
      <family val="2"/>
      <charset val="134"/>
      <scheme val="minor"/>
    </font>
    <font>
      <sz val="18"/>
      <color theme="1"/>
      <name val="方正大黑简体"/>
      <family val="3"/>
      <charset val="134"/>
    </font>
    <font>
      <sz val="10.5"/>
      <color theme="1"/>
      <name val="华文中宋"/>
      <family val="3"/>
      <charset val="134"/>
    </font>
    <font>
      <sz val="10"/>
      <color theme="1"/>
      <name val="宋体"/>
      <family val="2"/>
      <charset val="134"/>
      <scheme val="minor"/>
    </font>
    <font>
      <sz val="10.5"/>
      <color theme="1"/>
      <name val="汉仪楷体简"/>
      <family val="3"/>
      <charset val="134"/>
    </font>
    <font>
      <sz val="9"/>
      <name val="宋体"/>
      <family val="3"/>
      <charset val="134"/>
      <scheme val="minor"/>
    </font>
    <font>
      <sz val="14"/>
      <color theme="1"/>
      <name val="华文中宋"/>
      <family val="3"/>
      <charset val="134"/>
    </font>
    <font>
      <sz val="11"/>
      <color theme="1"/>
      <name val="华文中宋"/>
      <family val="3"/>
      <charset val="134"/>
    </font>
    <font>
      <b/>
      <sz val="11"/>
      <color theme="1"/>
      <name val="黑体"/>
      <family val="3"/>
      <charset val="134"/>
    </font>
    <font>
      <b/>
      <sz val="14"/>
      <color theme="1"/>
      <name val="华文中宋"/>
      <family val="3"/>
      <charset val="134"/>
    </font>
    <font>
      <sz val="10"/>
      <color theme="1"/>
      <name val="宋体"/>
      <family val="3"/>
      <charset val="134"/>
      <scheme val="minor"/>
    </font>
    <font>
      <sz val="16"/>
      <color theme="1"/>
      <name val="方正中倩简体"/>
      <family val="4"/>
      <charset val="134"/>
    </font>
    <font>
      <sz val="11"/>
      <color theme="1"/>
      <name val="方正中倩简体"/>
      <family val="4"/>
      <charset val="134"/>
    </font>
    <font>
      <sz val="10"/>
      <color theme="1"/>
      <name val="方正大黑简体"/>
      <family val="3"/>
      <charset val="134"/>
    </font>
    <font>
      <sz val="11"/>
      <color theme="1"/>
      <name val="方正大黑简体"/>
      <family val="3"/>
      <charset val="134"/>
    </font>
    <font>
      <b/>
      <sz val="13"/>
      <color theme="1"/>
      <name val="方正中倩简体"/>
      <family val="4"/>
      <charset val="134"/>
    </font>
    <font>
      <sz val="13"/>
      <color theme="1"/>
      <name val="宋体"/>
      <family val="2"/>
      <charset val="134"/>
      <scheme val="minor"/>
    </font>
  </fonts>
  <fills count="4">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s>
  <borders count="9">
    <border>
      <left/>
      <right/>
      <top/>
      <bottom/>
      <diagonal/>
    </border>
    <border>
      <left/>
      <right/>
      <top/>
      <bottom style="thick">
        <color theme="7" tint="0.3999450666829432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top/>
      <bottom style="hair">
        <color theme="0" tint="-0.3499862666707357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top/>
      <bottom style="hair">
        <color theme="0" tint="-0.499984740745262"/>
      </bottom>
      <diagonal/>
    </border>
    <border>
      <left/>
      <right/>
      <top/>
      <bottom style="hair">
        <color auto="1"/>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4" fillId="0" borderId="0" xfId="0" applyFont="1">
      <alignment vertical="center"/>
    </xf>
    <xf numFmtId="0" fontId="4" fillId="2" borderId="0" xfId="0" applyFont="1" applyFill="1">
      <alignment vertical="center"/>
    </xf>
    <xf numFmtId="0" fontId="5" fillId="2" borderId="0" xfId="0" applyFont="1" applyFill="1">
      <alignment vertical="center"/>
    </xf>
    <xf numFmtId="0" fontId="4" fillId="0" borderId="0" xfId="0" applyFont="1" applyAlignment="1">
      <alignment horizontal="left" vertical="center"/>
    </xf>
    <xf numFmtId="0" fontId="8" fillId="2" borderId="2"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pivotButton="1" applyFont="1">
      <alignment vertical="center"/>
    </xf>
    <xf numFmtId="0" fontId="11" fillId="0" borderId="0" xfId="0" applyFont="1">
      <alignment vertical="center"/>
    </xf>
    <xf numFmtId="10" fontId="11" fillId="0" borderId="0" xfId="0" applyNumberFormat="1" applyFont="1">
      <alignment vertical="center"/>
    </xf>
    <xf numFmtId="10" fontId="4" fillId="0" borderId="0" xfId="0" applyNumberFormat="1" applyFont="1">
      <alignment vertical="center"/>
    </xf>
    <xf numFmtId="0" fontId="12"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10" fontId="4" fillId="0" borderId="0" xfId="0" applyNumberFormat="1" applyFont="1" applyAlignment="1">
      <alignment horizontal="center" vertical="center"/>
    </xf>
    <xf numFmtId="0" fontId="4" fillId="0" borderId="0" xfId="0" pivotButton="1" applyFont="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16" fillId="0" borderId="0" xfId="0" applyFont="1" applyAlignment="1">
      <alignment vertical="center"/>
    </xf>
    <xf numFmtId="0" fontId="17" fillId="0" borderId="0" xfId="0" applyFont="1">
      <alignment vertical="center"/>
    </xf>
    <xf numFmtId="0" fontId="2" fillId="0" borderId="1"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7" fillId="0" borderId="3" xfId="0" applyFont="1" applyBorder="1" applyAlignment="1">
      <alignment horizontal="left" vertical="center"/>
    </xf>
    <xf numFmtId="0" fontId="7" fillId="0" borderId="5" xfId="0" applyFont="1" applyBorder="1" applyAlignment="1">
      <alignment horizontal="left" vertical="center"/>
    </xf>
    <xf numFmtId="0" fontId="9" fillId="0" borderId="5" xfId="0" applyFont="1" applyBorder="1" applyAlignment="1">
      <alignment horizontal="left" vertical="center"/>
    </xf>
    <xf numFmtId="0" fontId="10" fillId="0" borderId="0" xfId="0" applyFont="1" applyBorder="1" applyAlignment="1">
      <alignment horizontal="center" vertical="center"/>
    </xf>
    <xf numFmtId="0" fontId="12" fillId="0" borderId="0" xfId="0" applyFont="1" applyAlignment="1">
      <alignment horizontal="center"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5" fillId="0" borderId="6" xfId="0" applyFont="1" applyBorder="1" applyAlignment="1">
      <alignment horizontal="left" vertical="center"/>
    </xf>
  </cellXfs>
  <cellStyles count="1">
    <cellStyle name="常规" xfId="0" builtinId="0"/>
  </cellStyles>
  <dxfs count="10">
    <dxf>
      <numFmt numFmtId="14" formatCode="0.00%"/>
    </dxf>
    <dxf>
      <alignment horizontal="center" readingOrder="0"/>
    </dxf>
    <dxf>
      <alignment horizontal="center" readingOrder="0"/>
    </dxf>
    <dxf>
      <font>
        <sz val="10"/>
      </font>
    </dxf>
    <dxf>
      <numFmt numFmtId="14" formatCode="0.00%"/>
    </dxf>
    <dxf>
      <alignment horizontal="center" readingOrder="0"/>
    </dxf>
    <dxf>
      <font>
        <sz val="10"/>
      </font>
    </dxf>
    <dxf>
      <numFmt numFmtId="14" formatCode="0.00%"/>
    </dxf>
    <dxf>
      <font>
        <sz val="10"/>
      </font>
    </dxf>
    <dxf>
      <font>
        <sz val="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[竞争对手产品推广方式.xlsx]样本组成分析!数据透视表1</c:name>
    <c:fmtId val="0"/>
  </c:pivotSource>
  <c:chart>
    <c:autoTitleDeleted val="0"/>
    <c:pivotFmts>
      <c:pivotFmt>
        <c:idx val="0"/>
        <c:marker>
          <c:symbol val="none"/>
        </c:marker>
      </c:pivotFmt>
      <c:pivotFmt>
        <c:idx val="1"/>
        <c:marker>
          <c:symbol val="none"/>
        </c:marker>
      </c:pivotFmt>
      <c:pivotFmt>
        <c:idx val="2"/>
        <c:marker>
          <c:symbol val="none"/>
        </c:marker>
      </c:pivotFmt>
    </c:pivotFmts>
    <c:plotArea>
      <c:layout>
        <c:manualLayout>
          <c:layoutTarget val="inner"/>
          <c:xMode val="edge"/>
          <c:yMode val="edge"/>
          <c:x val="0.13866331925900566"/>
          <c:y val="0.12540436700731569"/>
          <c:w val="0.67090331099916911"/>
          <c:h val="0.55373518735689964"/>
        </c:manualLayout>
      </c:layout>
      <c:barChart>
        <c:barDir val="col"/>
        <c:grouping val="stacked"/>
        <c:varyColors val="0"/>
        <c:ser>
          <c:idx val="0"/>
          <c:order val="0"/>
          <c:tx>
            <c:strRef>
              <c:f>样本组成分析!$G$5:$G$6</c:f>
              <c:strCache>
                <c:ptCount val="1"/>
                <c:pt idx="0">
                  <c:v>大学</c:v>
                </c:pt>
              </c:strCache>
            </c:strRef>
          </c:tx>
          <c:invertIfNegative val="0"/>
          <c:cat>
            <c:multiLvlStrRef>
              <c:f>样本组成分析!$E$7:$F$17</c:f>
              <c:multiLvlStrCache>
                <c:ptCount val="6"/>
                <c:lvl>
                  <c:pt idx="0">
                    <c:v>30-50</c:v>
                  </c:pt>
                  <c:pt idx="1">
                    <c:v>30以下</c:v>
                  </c:pt>
                  <c:pt idx="2">
                    <c:v>50以上</c:v>
                  </c:pt>
                  <c:pt idx="3">
                    <c:v>30-50</c:v>
                  </c:pt>
                  <c:pt idx="4">
                    <c:v>30以下</c:v>
                  </c:pt>
                  <c:pt idx="5">
                    <c:v>50以上</c:v>
                  </c:pt>
                </c:lvl>
                <c:lvl>
                  <c:pt idx="0">
                    <c:v>男</c:v>
                  </c:pt>
                  <c:pt idx="3">
                    <c:v>女</c:v>
                  </c:pt>
                </c:lvl>
              </c:multiLvlStrCache>
            </c:multiLvlStrRef>
          </c:cat>
          <c:val>
            <c:numRef>
              <c:f>样本组成分析!$G$7:$G$17</c:f>
              <c:numCache>
                <c:formatCode>0.00%</c:formatCode>
                <c:ptCount val="6"/>
                <c:pt idx="0">
                  <c:v>8.3333333333333329E-2</c:v>
                </c:pt>
                <c:pt idx="1">
                  <c:v>0</c:v>
                </c:pt>
                <c:pt idx="2">
                  <c:v>0</c:v>
                </c:pt>
                <c:pt idx="3">
                  <c:v>0.2</c:v>
                </c:pt>
                <c:pt idx="4">
                  <c:v>0</c:v>
                </c:pt>
                <c:pt idx="5">
                  <c:v>0</c:v>
                </c:pt>
              </c:numCache>
            </c:numRef>
          </c:val>
        </c:ser>
        <c:ser>
          <c:idx val="1"/>
          <c:order val="1"/>
          <c:tx>
            <c:strRef>
              <c:f>样本组成分析!$H$5:$H$6</c:f>
              <c:strCache>
                <c:ptCount val="1"/>
                <c:pt idx="0">
                  <c:v>高中及以下</c:v>
                </c:pt>
              </c:strCache>
            </c:strRef>
          </c:tx>
          <c:invertIfNegative val="0"/>
          <c:cat>
            <c:multiLvlStrRef>
              <c:f>样本组成分析!$E$7:$F$17</c:f>
              <c:multiLvlStrCache>
                <c:ptCount val="6"/>
                <c:lvl>
                  <c:pt idx="0">
                    <c:v>30-50</c:v>
                  </c:pt>
                  <c:pt idx="1">
                    <c:v>30以下</c:v>
                  </c:pt>
                  <c:pt idx="2">
                    <c:v>50以上</c:v>
                  </c:pt>
                  <c:pt idx="3">
                    <c:v>30-50</c:v>
                  </c:pt>
                  <c:pt idx="4">
                    <c:v>30以下</c:v>
                  </c:pt>
                  <c:pt idx="5">
                    <c:v>50以上</c:v>
                  </c:pt>
                </c:lvl>
                <c:lvl>
                  <c:pt idx="0">
                    <c:v>男</c:v>
                  </c:pt>
                  <c:pt idx="3">
                    <c:v>女</c:v>
                  </c:pt>
                </c:lvl>
              </c:multiLvlStrCache>
            </c:multiLvlStrRef>
          </c:cat>
          <c:val>
            <c:numRef>
              <c:f>样本组成分析!$H$7:$H$17</c:f>
              <c:numCache>
                <c:formatCode>0.00%</c:formatCode>
                <c:ptCount val="6"/>
                <c:pt idx="0">
                  <c:v>0</c:v>
                </c:pt>
                <c:pt idx="1">
                  <c:v>0</c:v>
                </c:pt>
                <c:pt idx="2">
                  <c:v>0.15</c:v>
                </c:pt>
                <c:pt idx="3">
                  <c:v>6.6666666666666666E-2</c:v>
                </c:pt>
                <c:pt idx="4">
                  <c:v>0</c:v>
                </c:pt>
                <c:pt idx="5">
                  <c:v>0.21666666666666667</c:v>
                </c:pt>
              </c:numCache>
            </c:numRef>
          </c:val>
        </c:ser>
        <c:ser>
          <c:idx val="2"/>
          <c:order val="2"/>
          <c:tx>
            <c:strRef>
              <c:f>样本组成分析!$I$5:$I$6</c:f>
              <c:strCache>
                <c:ptCount val="1"/>
                <c:pt idx="0">
                  <c:v>研究生</c:v>
                </c:pt>
              </c:strCache>
            </c:strRef>
          </c:tx>
          <c:invertIfNegative val="0"/>
          <c:cat>
            <c:multiLvlStrRef>
              <c:f>样本组成分析!$E$7:$F$17</c:f>
              <c:multiLvlStrCache>
                <c:ptCount val="6"/>
                <c:lvl>
                  <c:pt idx="0">
                    <c:v>30-50</c:v>
                  </c:pt>
                  <c:pt idx="1">
                    <c:v>30以下</c:v>
                  </c:pt>
                  <c:pt idx="2">
                    <c:v>50以上</c:v>
                  </c:pt>
                  <c:pt idx="3">
                    <c:v>30-50</c:v>
                  </c:pt>
                  <c:pt idx="4">
                    <c:v>30以下</c:v>
                  </c:pt>
                  <c:pt idx="5">
                    <c:v>50以上</c:v>
                  </c:pt>
                </c:lvl>
                <c:lvl>
                  <c:pt idx="0">
                    <c:v>男</c:v>
                  </c:pt>
                  <c:pt idx="3">
                    <c:v>女</c:v>
                  </c:pt>
                </c:lvl>
              </c:multiLvlStrCache>
            </c:multiLvlStrRef>
          </c:cat>
          <c:val>
            <c:numRef>
              <c:f>样本组成分析!$I$7:$I$17</c:f>
              <c:numCache>
                <c:formatCode>0.00%</c:formatCode>
                <c:ptCount val="6"/>
                <c:pt idx="0">
                  <c:v>0</c:v>
                </c:pt>
                <c:pt idx="1">
                  <c:v>0.16666666666666666</c:v>
                </c:pt>
                <c:pt idx="2">
                  <c:v>0</c:v>
                </c:pt>
                <c:pt idx="3">
                  <c:v>0</c:v>
                </c:pt>
                <c:pt idx="4">
                  <c:v>0.11666666666666667</c:v>
                </c:pt>
                <c:pt idx="5">
                  <c:v>0</c:v>
                </c:pt>
              </c:numCache>
            </c:numRef>
          </c:val>
        </c:ser>
        <c:dLbls>
          <c:showLegendKey val="0"/>
          <c:showVal val="0"/>
          <c:showCatName val="0"/>
          <c:showSerName val="0"/>
          <c:showPercent val="0"/>
          <c:showBubbleSize val="0"/>
        </c:dLbls>
        <c:gapWidth val="150"/>
        <c:overlap val="100"/>
        <c:axId val="201339648"/>
        <c:axId val="201341184"/>
      </c:barChart>
      <c:catAx>
        <c:axId val="201339648"/>
        <c:scaling>
          <c:orientation val="minMax"/>
        </c:scaling>
        <c:delete val="0"/>
        <c:axPos val="b"/>
        <c:majorTickMark val="out"/>
        <c:minorTickMark val="none"/>
        <c:tickLblPos val="nextTo"/>
        <c:crossAx val="201341184"/>
        <c:crosses val="autoZero"/>
        <c:auto val="1"/>
        <c:lblAlgn val="ctr"/>
        <c:lblOffset val="100"/>
        <c:noMultiLvlLbl val="0"/>
      </c:catAx>
      <c:valAx>
        <c:axId val="201341184"/>
        <c:scaling>
          <c:orientation val="minMax"/>
        </c:scaling>
        <c:delete val="0"/>
        <c:axPos val="l"/>
        <c:majorGridlines/>
        <c:numFmt formatCode="0.00%" sourceLinked="1"/>
        <c:majorTickMark val="out"/>
        <c:minorTickMark val="none"/>
        <c:tickLblPos val="nextTo"/>
        <c:crossAx val="201339648"/>
        <c:crosses val="autoZero"/>
        <c:crossBetween val="between"/>
      </c:valAx>
    </c:plotArea>
    <c:legend>
      <c:legendPos val="r"/>
      <c:layout>
        <c:manualLayout>
          <c:xMode val="edge"/>
          <c:yMode val="edge"/>
          <c:x val="0.81508767925748404"/>
          <c:y val="0.34610286480147456"/>
          <c:w val="0.18491232074251598"/>
          <c:h val="0.30779427039705187"/>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[竞争对手产品推广方式.xlsx]样本组成分析!数据透视表2</c:name>
    <c:fmtId val="0"/>
  </c:pivotSource>
  <c:chart>
    <c:autoTitleDeleted val="0"/>
    <c:pivotFmts>
      <c:pivotFmt>
        <c:idx val="0"/>
        <c:marker>
          <c:symbol val="none"/>
        </c:marker>
      </c:pivotFmt>
      <c:pivotFmt>
        <c:idx val="1"/>
        <c:marker>
          <c:symbol val="none"/>
        </c:marker>
      </c:pivotFmt>
      <c:pivotFmt>
        <c:idx val="2"/>
        <c:marker>
          <c:symbol val="none"/>
        </c:marker>
      </c:pivotFmt>
    </c:pivotFmts>
    <c:plotArea>
      <c:layout>
        <c:manualLayout>
          <c:layoutTarget val="inner"/>
          <c:xMode val="edge"/>
          <c:yMode val="edge"/>
          <c:x val="7.951850136380012E-2"/>
          <c:y val="0.10756301688704006"/>
          <c:w val="0.6865773713769644"/>
          <c:h val="0.58988696134098728"/>
        </c:manualLayout>
      </c:layout>
      <c:barChart>
        <c:barDir val="col"/>
        <c:grouping val="stacked"/>
        <c:varyColors val="0"/>
        <c:ser>
          <c:idx val="0"/>
          <c:order val="0"/>
          <c:tx>
            <c:strRef>
              <c:f>样本组成分析!$G$34:$G$35</c:f>
              <c:strCache>
                <c:ptCount val="1"/>
                <c:pt idx="0">
                  <c:v>大学</c:v>
                </c:pt>
              </c:strCache>
            </c:strRef>
          </c:tx>
          <c:invertIfNegative val="0"/>
          <c:cat>
            <c:multiLvlStrRef>
              <c:f>样本组成分析!$E$36:$F$48</c:f>
              <c:multiLvlStrCache>
                <c:ptCount val="6"/>
                <c:lvl>
                  <c:pt idx="0">
                    <c:v>男</c:v>
                  </c:pt>
                  <c:pt idx="1">
                    <c:v>女</c:v>
                  </c:pt>
                  <c:pt idx="2">
                    <c:v>男</c:v>
                  </c:pt>
                  <c:pt idx="3">
                    <c:v>女</c:v>
                  </c:pt>
                  <c:pt idx="4">
                    <c:v>男</c:v>
                  </c:pt>
                  <c:pt idx="5">
                    <c:v>女</c:v>
                  </c:pt>
                </c:lvl>
                <c:lvl>
                  <c:pt idx="0">
                    <c:v>30-50</c:v>
                  </c:pt>
                  <c:pt idx="2">
                    <c:v>30以下</c:v>
                  </c:pt>
                  <c:pt idx="4">
                    <c:v>50以上</c:v>
                  </c:pt>
                </c:lvl>
              </c:multiLvlStrCache>
            </c:multiLvlStrRef>
          </c:cat>
          <c:val>
            <c:numRef>
              <c:f>样本组成分析!$G$36:$G$48</c:f>
              <c:numCache>
                <c:formatCode>0.00%</c:formatCode>
                <c:ptCount val="6"/>
                <c:pt idx="0">
                  <c:v>8.3333333333333329E-2</c:v>
                </c:pt>
                <c:pt idx="1">
                  <c:v>0.2</c:v>
                </c:pt>
                <c:pt idx="2">
                  <c:v>0</c:v>
                </c:pt>
                <c:pt idx="3">
                  <c:v>0</c:v>
                </c:pt>
                <c:pt idx="4">
                  <c:v>0</c:v>
                </c:pt>
                <c:pt idx="5">
                  <c:v>0</c:v>
                </c:pt>
              </c:numCache>
            </c:numRef>
          </c:val>
        </c:ser>
        <c:ser>
          <c:idx val="1"/>
          <c:order val="1"/>
          <c:tx>
            <c:strRef>
              <c:f>样本组成分析!$H$34:$H$35</c:f>
              <c:strCache>
                <c:ptCount val="1"/>
                <c:pt idx="0">
                  <c:v>高中及以下</c:v>
                </c:pt>
              </c:strCache>
            </c:strRef>
          </c:tx>
          <c:invertIfNegative val="0"/>
          <c:cat>
            <c:multiLvlStrRef>
              <c:f>样本组成分析!$E$36:$F$48</c:f>
              <c:multiLvlStrCache>
                <c:ptCount val="6"/>
                <c:lvl>
                  <c:pt idx="0">
                    <c:v>男</c:v>
                  </c:pt>
                  <c:pt idx="1">
                    <c:v>女</c:v>
                  </c:pt>
                  <c:pt idx="2">
                    <c:v>男</c:v>
                  </c:pt>
                  <c:pt idx="3">
                    <c:v>女</c:v>
                  </c:pt>
                  <c:pt idx="4">
                    <c:v>男</c:v>
                  </c:pt>
                  <c:pt idx="5">
                    <c:v>女</c:v>
                  </c:pt>
                </c:lvl>
                <c:lvl>
                  <c:pt idx="0">
                    <c:v>30-50</c:v>
                  </c:pt>
                  <c:pt idx="2">
                    <c:v>30以下</c:v>
                  </c:pt>
                  <c:pt idx="4">
                    <c:v>50以上</c:v>
                  </c:pt>
                </c:lvl>
              </c:multiLvlStrCache>
            </c:multiLvlStrRef>
          </c:cat>
          <c:val>
            <c:numRef>
              <c:f>样本组成分析!$H$36:$H$48</c:f>
              <c:numCache>
                <c:formatCode>0.00%</c:formatCode>
                <c:ptCount val="6"/>
                <c:pt idx="0">
                  <c:v>0</c:v>
                </c:pt>
                <c:pt idx="1">
                  <c:v>6.6666666666666666E-2</c:v>
                </c:pt>
                <c:pt idx="2">
                  <c:v>0</c:v>
                </c:pt>
                <c:pt idx="3">
                  <c:v>0</c:v>
                </c:pt>
                <c:pt idx="4">
                  <c:v>0.15</c:v>
                </c:pt>
                <c:pt idx="5">
                  <c:v>0.21666666666666667</c:v>
                </c:pt>
              </c:numCache>
            </c:numRef>
          </c:val>
        </c:ser>
        <c:ser>
          <c:idx val="2"/>
          <c:order val="2"/>
          <c:tx>
            <c:strRef>
              <c:f>样本组成分析!$I$34:$I$35</c:f>
              <c:strCache>
                <c:ptCount val="1"/>
                <c:pt idx="0">
                  <c:v>研究生</c:v>
                </c:pt>
              </c:strCache>
            </c:strRef>
          </c:tx>
          <c:invertIfNegative val="0"/>
          <c:cat>
            <c:multiLvlStrRef>
              <c:f>样本组成分析!$E$36:$F$48</c:f>
              <c:multiLvlStrCache>
                <c:ptCount val="6"/>
                <c:lvl>
                  <c:pt idx="0">
                    <c:v>男</c:v>
                  </c:pt>
                  <c:pt idx="1">
                    <c:v>女</c:v>
                  </c:pt>
                  <c:pt idx="2">
                    <c:v>男</c:v>
                  </c:pt>
                  <c:pt idx="3">
                    <c:v>女</c:v>
                  </c:pt>
                  <c:pt idx="4">
                    <c:v>男</c:v>
                  </c:pt>
                  <c:pt idx="5">
                    <c:v>女</c:v>
                  </c:pt>
                </c:lvl>
                <c:lvl>
                  <c:pt idx="0">
                    <c:v>30-50</c:v>
                  </c:pt>
                  <c:pt idx="2">
                    <c:v>30以下</c:v>
                  </c:pt>
                  <c:pt idx="4">
                    <c:v>50以上</c:v>
                  </c:pt>
                </c:lvl>
              </c:multiLvlStrCache>
            </c:multiLvlStrRef>
          </c:cat>
          <c:val>
            <c:numRef>
              <c:f>样本组成分析!$I$36:$I$48</c:f>
              <c:numCache>
                <c:formatCode>0.00%</c:formatCode>
                <c:ptCount val="6"/>
                <c:pt idx="0">
                  <c:v>0</c:v>
                </c:pt>
                <c:pt idx="1">
                  <c:v>0</c:v>
                </c:pt>
                <c:pt idx="2">
                  <c:v>0.16666666666666666</c:v>
                </c:pt>
                <c:pt idx="3">
                  <c:v>0.11666666666666667</c:v>
                </c:pt>
                <c:pt idx="4">
                  <c:v>0</c:v>
                </c:pt>
                <c:pt idx="5">
                  <c:v>0</c:v>
                </c:pt>
              </c:numCache>
            </c:numRef>
          </c:val>
        </c:ser>
        <c:dLbls>
          <c:showLegendKey val="0"/>
          <c:showVal val="0"/>
          <c:showCatName val="0"/>
          <c:showSerName val="0"/>
          <c:showPercent val="0"/>
          <c:showBubbleSize val="0"/>
        </c:dLbls>
        <c:gapWidth val="150"/>
        <c:overlap val="100"/>
        <c:axId val="201387392"/>
        <c:axId val="201200768"/>
      </c:barChart>
      <c:catAx>
        <c:axId val="201387392"/>
        <c:scaling>
          <c:orientation val="minMax"/>
        </c:scaling>
        <c:delete val="0"/>
        <c:axPos val="b"/>
        <c:majorTickMark val="out"/>
        <c:minorTickMark val="none"/>
        <c:tickLblPos val="nextTo"/>
        <c:crossAx val="201200768"/>
        <c:crosses val="autoZero"/>
        <c:auto val="1"/>
        <c:lblAlgn val="ctr"/>
        <c:lblOffset val="100"/>
        <c:noMultiLvlLbl val="0"/>
      </c:catAx>
      <c:valAx>
        <c:axId val="201200768"/>
        <c:scaling>
          <c:orientation val="minMax"/>
        </c:scaling>
        <c:delete val="0"/>
        <c:axPos val="l"/>
        <c:majorGridlines/>
        <c:numFmt formatCode="0.00%" sourceLinked="1"/>
        <c:majorTickMark val="out"/>
        <c:minorTickMark val="none"/>
        <c:tickLblPos val="nextTo"/>
        <c:crossAx val="201387392"/>
        <c:crosses val="autoZero"/>
        <c:crossBetween val="between"/>
      </c:valAx>
    </c:plotArea>
    <c:legend>
      <c:legendPos val="r"/>
      <c:layout>
        <c:manualLayout>
          <c:xMode val="edge"/>
          <c:yMode val="edge"/>
          <c:x val="0.81939931702085644"/>
          <c:y val="0.32940622988164253"/>
          <c:w val="0.18060068297914372"/>
          <c:h val="0.34118704501559949"/>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[竞争对手产品推广方式.xlsx]竞争对手分析!数据透视表5</c:name>
    <c:fmtId val="1"/>
  </c:pivotSource>
  <c:chart>
    <c:title>
      <c:tx>
        <c:rich>
          <a:bodyPr/>
          <a:lstStyle/>
          <a:p>
            <a:pPr>
              <a:defRPr b="0">
                <a:latin typeface="方正琥珀简体" pitchFamily="2" charset="-122"/>
                <a:ea typeface="方正琥珀简体" pitchFamily="2" charset="-122"/>
              </a:defRPr>
            </a:pPr>
            <a:r>
              <a:rPr lang="zh-CN" altLang="en-US" b="0">
                <a:latin typeface="方正琥珀简体" pitchFamily="2" charset="-122"/>
                <a:ea typeface="方正琥珀简体" pitchFamily="2" charset="-122"/>
              </a:rPr>
              <a:t>各品牌产品市场占有率分析</a:t>
            </a:r>
          </a:p>
        </c:rich>
      </c:tx>
      <c:layout>
        <c:manualLayout>
          <c:xMode val="edge"/>
          <c:yMode val="edge"/>
          <c:x val="0.13440650406504071"/>
          <c:y val="5.3333333333333392E-2"/>
        </c:manualLayout>
      </c:layout>
      <c:overlay val="0"/>
    </c:title>
    <c:autoTitleDeleted val="0"/>
    <c:pivotFmts>
      <c:pivotFmt>
        <c:idx val="0"/>
        <c:marker>
          <c:symbol val="none"/>
        </c:marker>
        <c:dLbl>
          <c:idx val="0"/>
          <c:layout/>
          <c:spPr/>
          <c:txPr>
            <a:bodyPr/>
            <a:lstStyle/>
            <a:p>
              <a:pPr>
                <a:defRPr>
                  <a:solidFill>
                    <a:schemeClr val="bg1"/>
                  </a:solidFill>
                  <a:latin typeface="方正小标宋简体" pitchFamily="2" charset="-122"/>
                  <a:ea typeface="方正小标宋简体" pitchFamily="2" charset="-122"/>
                </a:defRPr>
              </a:pPr>
              <a:endParaRPr lang="zh-CN"/>
            </a:p>
          </c:txPr>
          <c:showLegendKey val="0"/>
          <c:showVal val="0"/>
          <c:showCatName val="1"/>
          <c:showSerName val="0"/>
          <c:showPercent val="1"/>
          <c:showBubbleSize val="0"/>
        </c:dLbl>
      </c:pivotFmt>
      <c:pivotFmt>
        <c:idx val="1"/>
        <c:dLbl>
          <c:idx val="0"/>
          <c:spPr/>
          <c:txPr>
            <a:bodyPr/>
            <a:lstStyle/>
            <a:p>
              <a:pPr>
                <a:defRPr>
                  <a:solidFill>
                    <a:sysClr val="windowText" lastClr="000000"/>
                  </a:solidFill>
                  <a:latin typeface="方正小标宋简体" pitchFamily="2" charset="-122"/>
                  <a:ea typeface="方正小标宋简体" pitchFamily="2" charset="-122"/>
                </a:defRPr>
              </a:pPr>
              <a:endParaRPr lang="zh-CN"/>
            </a:p>
          </c:txPr>
        </c:dLbl>
      </c:pivotFmt>
      <c:pivotFmt>
        <c:idx val="2"/>
        <c:dLbl>
          <c:idx val="0"/>
          <c:spPr/>
          <c:txPr>
            <a:bodyPr/>
            <a:lstStyle/>
            <a:p>
              <a:pPr>
                <a:defRPr>
                  <a:solidFill>
                    <a:sysClr val="windowText" lastClr="000000"/>
                  </a:solidFill>
                  <a:latin typeface="方正小标宋简体" pitchFamily="2" charset="-122"/>
                  <a:ea typeface="方正小标宋简体" pitchFamily="2" charset="-122"/>
                </a:defRPr>
              </a:pPr>
              <a:endParaRPr lang="zh-CN"/>
            </a:p>
          </c:txPr>
        </c:dLbl>
      </c:pivotFmt>
    </c:pivotFmts>
    <c:view3D>
      <c:rotX val="30"/>
      <c:rotY val="0"/>
      <c:rAngAx val="0"/>
      <c:perspective val="30"/>
    </c:view3D>
    <c:floor>
      <c:thickness val="0"/>
    </c:floor>
    <c:sideWall>
      <c:thickness val="0"/>
    </c:sideWall>
    <c:backWall>
      <c:thickness val="0"/>
    </c:backWall>
    <c:plotArea>
      <c:layout>
        <c:manualLayout>
          <c:layoutTarget val="inner"/>
          <c:xMode val="edge"/>
          <c:yMode val="edge"/>
          <c:x val="5.9247935471480696E-2"/>
          <c:y val="0.29219680267239334"/>
          <c:w val="0.87500006401638852"/>
          <c:h val="0.68421245526127417"/>
        </c:manualLayout>
      </c:layout>
      <c:pie3DChart>
        <c:varyColors val="1"/>
        <c:ser>
          <c:idx val="0"/>
          <c:order val="0"/>
          <c:tx>
            <c:strRef>
              <c:f>竞争对手分析!$E$5</c:f>
              <c:strCache>
                <c:ptCount val="1"/>
                <c:pt idx="0">
                  <c:v>汇总</c:v>
                </c:pt>
              </c:strCache>
            </c:strRef>
          </c:tx>
          <c:dLbls>
            <c:spPr/>
            <c:txPr>
              <a:bodyPr/>
              <a:lstStyle/>
              <a:p>
                <a:pPr>
                  <a:defRPr>
                    <a:solidFill>
                      <a:schemeClr val="bg1"/>
                    </a:solidFill>
                    <a:latin typeface="方正小标宋简体" pitchFamily="2" charset="-122"/>
                    <a:ea typeface="方正小标宋简体" pitchFamily="2" charset="-122"/>
                  </a:defRPr>
                </a:pPr>
                <a:endParaRPr lang="zh-CN"/>
              </a:p>
            </c:txPr>
            <c:showLegendKey val="0"/>
            <c:showVal val="0"/>
            <c:showCatName val="1"/>
            <c:showSerName val="0"/>
            <c:showPercent val="1"/>
            <c:showBubbleSize val="0"/>
            <c:showLeaderLines val="1"/>
          </c:dLbls>
          <c:cat>
            <c:strRef>
              <c:f>竞争对手分析!$D$6:$D$11</c:f>
              <c:strCache>
                <c:ptCount val="5"/>
                <c:pt idx="0">
                  <c:v>美佳</c:v>
                </c:pt>
                <c:pt idx="1">
                  <c:v>康宝</c:v>
                </c:pt>
                <c:pt idx="2">
                  <c:v>顺洋</c:v>
                </c:pt>
                <c:pt idx="3">
                  <c:v>其他</c:v>
                </c:pt>
                <c:pt idx="4">
                  <c:v>光阳</c:v>
                </c:pt>
              </c:strCache>
            </c:strRef>
          </c:cat>
          <c:val>
            <c:numRef>
              <c:f>竞争对手分析!$E$6:$E$11</c:f>
              <c:numCache>
                <c:formatCode>0.00%</c:formatCode>
                <c:ptCount val="5"/>
                <c:pt idx="0">
                  <c:v>0.41666666666666669</c:v>
                </c:pt>
                <c:pt idx="1">
                  <c:v>0.2</c:v>
                </c:pt>
                <c:pt idx="2">
                  <c:v>0.15</c:v>
                </c:pt>
                <c:pt idx="3">
                  <c:v>0.13333333333333333</c:v>
                </c:pt>
                <c:pt idx="4">
                  <c:v>0.1</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zh-CN"/>
              <a:t>品牌知名度分析</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竞争对手分析!$L$69</c:f>
              <c:strCache>
                <c:ptCount val="1"/>
                <c:pt idx="0">
                  <c:v>得分</c:v>
                </c:pt>
              </c:strCache>
            </c:strRef>
          </c:tx>
          <c:invertIfNegative val="0"/>
          <c:cat>
            <c:strRef>
              <c:f>竞争对手分析!$G$70:$G$73</c:f>
              <c:strCache>
                <c:ptCount val="4"/>
                <c:pt idx="0">
                  <c:v>顺洋</c:v>
                </c:pt>
                <c:pt idx="1">
                  <c:v>美佳</c:v>
                </c:pt>
                <c:pt idx="2">
                  <c:v>康宝</c:v>
                </c:pt>
                <c:pt idx="3">
                  <c:v>光阳</c:v>
                </c:pt>
              </c:strCache>
            </c:strRef>
          </c:cat>
          <c:val>
            <c:numRef>
              <c:f>竞争对手分析!$L$70:$L$73</c:f>
              <c:numCache>
                <c:formatCode>General</c:formatCode>
                <c:ptCount val="4"/>
                <c:pt idx="0">
                  <c:v>190</c:v>
                </c:pt>
                <c:pt idx="1">
                  <c:v>281</c:v>
                </c:pt>
                <c:pt idx="2">
                  <c:v>237</c:v>
                </c:pt>
                <c:pt idx="3">
                  <c:v>132</c:v>
                </c:pt>
              </c:numCache>
            </c:numRef>
          </c:val>
        </c:ser>
        <c:dLbls>
          <c:showLegendKey val="0"/>
          <c:showVal val="0"/>
          <c:showCatName val="0"/>
          <c:showSerName val="0"/>
          <c:showPercent val="0"/>
          <c:showBubbleSize val="0"/>
        </c:dLbls>
        <c:gapWidth val="150"/>
        <c:shape val="cylinder"/>
        <c:axId val="203824512"/>
        <c:axId val="203842688"/>
        <c:axId val="0"/>
      </c:bar3DChart>
      <c:catAx>
        <c:axId val="203824512"/>
        <c:scaling>
          <c:orientation val="minMax"/>
        </c:scaling>
        <c:delete val="0"/>
        <c:axPos val="b"/>
        <c:majorTickMark val="out"/>
        <c:minorTickMark val="none"/>
        <c:tickLblPos val="nextTo"/>
        <c:crossAx val="203842688"/>
        <c:crosses val="autoZero"/>
        <c:auto val="1"/>
        <c:lblAlgn val="ctr"/>
        <c:lblOffset val="100"/>
        <c:noMultiLvlLbl val="0"/>
      </c:catAx>
      <c:valAx>
        <c:axId val="203842688"/>
        <c:scaling>
          <c:orientation val="minMax"/>
        </c:scaling>
        <c:delete val="0"/>
        <c:axPos val="l"/>
        <c:numFmt formatCode="General" sourceLinked="1"/>
        <c:majorTickMark val="out"/>
        <c:minorTickMark val="none"/>
        <c:tickLblPos val="nextTo"/>
        <c:crossAx val="203824512"/>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[竞争对手产品推广方式.xlsx]竞争对手分析!数据透视表1</c:name>
    <c:fmtId val="1"/>
  </c:pivotSource>
  <c:chart>
    <c:title>
      <c:tx>
        <c:rich>
          <a:bodyPr/>
          <a:lstStyle/>
          <a:p>
            <a:pPr>
              <a:defRPr/>
            </a:pPr>
            <a:r>
              <a:rPr lang="zh-CN" altLang="en-US"/>
              <a:t>竞争对手推广方式分析</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manualLayout>
          <c:layoutTarget val="inner"/>
          <c:xMode val="edge"/>
          <c:yMode val="edge"/>
          <c:x val="0.14651671464215965"/>
          <c:y val="0.19456898608677051"/>
          <c:w val="0.66488415241198329"/>
          <c:h val="0.67148909290902981"/>
        </c:manualLayout>
      </c:layout>
      <c:barChart>
        <c:barDir val="col"/>
        <c:grouping val="percentStacked"/>
        <c:varyColors val="0"/>
        <c:ser>
          <c:idx val="0"/>
          <c:order val="0"/>
          <c:tx>
            <c:strRef>
              <c:f>竞争对手分析!$F$133:$F$134</c:f>
              <c:strCache>
                <c:ptCount val="1"/>
                <c:pt idx="0">
                  <c:v>促销介绍</c:v>
                </c:pt>
              </c:strCache>
            </c:strRef>
          </c:tx>
          <c:invertIfNegative val="0"/>
          <c:cat>
            <c:strRef>
              <c:f>竞争对手分析!$E$135:$E$140</c:f>
              <c:strCache>
                <c:ptCount val="5"/>
                <c:pt idx="0">
                  <c:v>光阳</c:v>
                </c:pt>
                <c:pt idx="1">
                  <c:v>康宝</c:v>
                </c:pt>
                <c:pt idx="2">
                  <c:v>美佳</c:v>
                </c:pt>
                <c:pt idx="3">
                  <c:v>其他</c:v>
                </c:pt>
                <c:pt idx="4">
                  <c:v>顺洋</c:v>
                </c:pt>
              </c:strCache>
            </c:strRef>
          </c:cat>
          <c:val>
            <c:numRef>
              <c:f>竞争对手分析!$F$135:$F$140</c:f>
              <c:numCache>
                <c:formatCode>0.00%</c:formatCode>
                <c:ptCount val="5"/>
                <c:pt idx="0">
                  <c:v>0.66666666666666663</c:v>
                </c:pt>
                <c:pt idx="1">
                  <c:v>0.25</c:v>
                </c:pt>
                <c:pt idx="2">
                  <c:v>0.16</c:v>
                </c:pt>
                <c:pt idx="3">
                  <c:v>0.25</c:v>
                </c:pt>
                <c:pt idx="4">
                  <c:v>0.22222222222222221</c:v>
                </c:pt>
              </c:numCache>
            </c:numRef>
          </c:val>
        </c:ser>
        <c:ser>
          <c:idx val="1"/>
          <c:order val="1"/>
          <c:tx>
            <c:strRef>
              <c:f>竞争对手分析!$G$133:$G$134</c:f>
              <c:strCache>
                <c:ptCount val="1"/>
                <c:pt idx="0">
                  <c:v>广告宣传</c:v>
                </c:pt>
              </c:strCache>
            </c:strRef>
          </c:tx>
          <c:invertIfNegative val="0"/>
          <c:cat>
            <c:strRef>
              <c:f>竞争对手分析!$E$135:$E$140</c:f>
              <c:strCache>
                <c:ptCount val="5"/>
                <c:pt idx="0">
                  <c:v>光阳</c:v>
                </c:pt>
                <c:pt idx="1">
                  <c:v>康宝</c:v>
                </c:pt>
                <c:pt idx="2">
                  <c:v>美佳</c:v>
                </c:pt>
                <c:pt idx="3">
                  <c:v>其他</c:v>
                </c:pt>
                <c:pt idx="4">
                  <c:v>顺洋</c:v>
                </c:pt>
              </c:strCache>
            </c:strRef>
          </c:cat>
          <c:val>
            <c:numRef>
              <c:f>竞争对手分析!$G$135:$G$140</c:f>
              <c:numCache>
                <c:formatCode>0.00%</c:formatCode>
                <c:ptCount val="5"/>
                <c:pt idx="0">
                  <c:v>0.16666666666666666</c:v>
                </c:pt>
                <c:pt idx="1">
                  <c:v>0.16666666666666666</c:v>
                </c:pt>
                <c:pt idx="2">
                  <c:v>0.28000000000000003</c:v>
                </c:pt>
                <c:pt idx="3">
                  <c:v>0.5</c:v>
                </c:pt>
                <c:pt idx="4">
                  <c:v>0.55555555555555558</c:v>
                </c:pt>
              </c:numCache>
            </c:numRef>
          </c:val>
        </c:ser>
        <c:ser>
          <c:idx val="2"/>
          <c:order val="2"/>
          <c:tx>
            <c:strRef>
              <c:f>竞争对手分析!$H$133:$H$134</c:f>
              <c:strCache>
                <c:ptCount val="1"/>
                <c:pt idx="0">
                  <c:v>他人介绍</c:v>
                </c:pt>
              </c:strCache>
            </c:strRef>
          </c:tx>
          <c:invertIfNegative val="0"/>
          <c:cat>
            <c:strRef>
              <c:f>竞争对手分析!$E$135:$E$140</c:f>
              <c:strCache>
                <c:ptCount val="5"/>
                <c:pt idx="0">
                  <c:v>光阳</c:v>
                </c:pt>
                <c:pt idx="1">
                  <c:v>康宝</c:v>
                </c:pt>
                <c:pt idx="2">
                  <c:v>美佳</c:v>
                </c:pt>
                <c:pt idx="3">
                  <c:v>其他</c:v>
                </c:pt>
                <c:pt idx="4">
                  <c:v>顺洋</c:v>
                </c:pt>
              </c:strCache>
            </c:strRef>
          </c:cat>
          <c:val>
            <c:numRef>
              <c:f>竞争对手分析!$H$135:$H$140</c:f>
              <c:numCache>
                <c:formatCode>0.00%</c:formatCode>
                <c:ptCount val="5"/>
                <c:pt idx="0">
                  <c:v>0.16666666666666666</c:v>
                </c:pt>
                <c:pt idx="1">
                  <c:v>8.3333333333333329E-2</c:v>
                </c:pt>
                <c:pt idx="2">
                  <c:v>0.08</c:v>
                </c:pt>
                <c:pt idx="3">
                  <c:v>0.125</c:v>
                </c:pt>
                <c:pt idx="4">
                  <c:v>0</c:v>
                </c:pt>
              </c:numCache>
            </c:numRef>
          </c:val>
        </c:ser>
        <c:ser>
          <c:idx val="3"/>
          <c:order val="3"/>
          <c:tx>
            <c:strRef>
              <c:f>竞争对手分析!$I$133:$I$134</c:f>
              <c:strCache>
                <c:ptCount val="1"/>
                <c:pt idx="0">
                  <c:v>主动购买</c:v>
                </c:pt>
              </c:strCache>
            </c:strRef>
          </c:tx>
          <c:invertIfNegative val="0"/>
          <c:cat>
            <c:strRef>
              <c:f>竞争对手分析!$E$135:$E$140</c:f>
              <c:strCache>
                <c:ptCount val="5"/>
                <c:pt idx="0">
                  <c:v>光阳</c:v>
                </c:pt>
                <c:pt idx="1">
                  <c:v>康宝</c:v>
                </c:pt>
                <c:pt idx="2">
                  <c:v>美佳</c:v>
                </c:pt>
                <c:pt idx="3">
                  <c:v>其他</c:v>
                </c:pt>
                <c:pt idx="4">
                  <c:v>顺洋</c:v>
                </c:pt>
              </c:strCache>
            </c:strRef>
          </c:cat>
          <c:val>
            <c:numRef>
              <c:f>竞争对手分析!$I$135:$I$140</c:f>
              <c:numCache>
                <c:formatCode>0.00%</c:formatCode>
                <c:ptCount val="5"/>
                <c:pt idx="0">
                  <c:v>0</c:v>
                </c:pt>
                <c:pt idx="1">
                  <c:v>0.5</c:v>
                </c:pt>
                <c:pt idx="2">
                  <c:v>0.48</c:v>
                </c:pt>
                <c:pt idx="3">
                  <c:v>0.125</c:v>
                </c:pt>
                <c:pt idx="4">
                  <c:v>0.22222222222222221</c:v>
                </c:pt>
              </c:numCache>
            </c:numRef>
          </c:val>
        </c:ser>
        <c:dLbls>
          <c:showLegendKey val="0"/>
          <c:showVal val="0"/>
          <c:showCatName val="0"/>
          <c:showSerName val="0"/>
          <c:showPercent val="0"/>
          <c:showBubbleSize val="0"/>
        </c:dLbls>
        <c:gapWidth val="150"/>
        <c:overlap val="100"/>
        <c:axId val="203877760"/>
        <c:axId val="204080256"/>
      </c:barChart>
      <c:catAx>
        <c:axId val="203877760"/>
        <c:scaling>
          <c:orientation val="minMax"/>
        </c:scaling>
        <c:delete val="0"/>
        <c:axPos val="b"/>
        <c:majorTickMark val="out"/>
        <c:minorTickMark val="none"/>
        <c:tickLblPos val="nextTo"/>
        <c:crossAx val="204080256"/>
        <c:crosses val="autoZero"/>
        <c:auto val="1"/>
        <c:lblAlgn val="ctr"/>
        <c:lblOffset val="100"/>
        <c:noMultiLvlLbl val="0"/>
      </c:catAx>
      <c:valAx>
        <c:axId val="204080256"/>
        <c:scaling>
          <c:orientation val="minMax"/>
        </c:scaling>
        <c:delete val="0"/>
        <c:axPos val="l"/>
        <c:numFmt formatCode="0%" sourceLinked="1"/>
        <c:majorTickMark val="out"/>
        <c:minorTickMark val="none"/>
        <c:tickLblPos val="nextTo"/>
        <c:crossAx val="203877760"/>
        <c:crosses val="autoZero"/>
        <c:crossBetween val="between"/>
      </c:valAx>
    </c:plotArea>
    <c:legend>
      <c:legendPos val="r"/>
      <c:layout/>
      <c:overlay val="0"/>
    </c:legend>
    <c:plotVisOnly val="1"/>
    <c:dispBlanksAs val="gap"/>
    <c:showDLblsOverMax val="0"/>
  </c:chart>
  <c:spPr>
    <a:solidFill>
      <a:srgbClr val="FFFF00"/>
    </a:solidFill>
  </c:spPr>
  <c:printSettings>
    <c:headerFooter/>
    <c:pageMargins b="0.75000000000000022" l="0.70000000000000018" r="0.70000000000000018" t="0.75000000000000022" header="0.3000000000000001" footer="0.3000000000000001"/>
    <c:pageSetup/>
  </c:printSettings>
</c:chartSpace>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323850</xdr:colOff>
          <xdr:row>3</xdr:row>
          <xdr:rowOff>28575</xdr:rowOff>
        </xdr:from>
        <xdr:to>
          <xdr:col>2</xdr:col>
          <xdr:colOff>114300</xdr:colOff>
          <xdr:row>4</xdr:row>
          <xdr:rowOff>38100</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男</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xdr:row>
          <xdr:rowOff>28575</xdr:rowOff>
        </xdr:from>
        <xdr:to>
          <xdr:col>3</xdr:col>
          <xdr:colOff>466725</xdr:colOff>
          <xdr:row>4</xdr:row>
          <xdr:rowOff>38100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4</xdr:row>
          <xdr:rowOff>0</xdr:rowOff>
        </xdr:from>
        <xdr:to>
          <xdr:col>2</xdr:col>
          <xdr:colOff>295275</xdr:colOff>
          <xdr:row>5</xdr:row>
          <xdr:rowOff>9525</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30以下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4</xdr:row>
          <xdr:rowOff>0</xdr:rowOff>
        </xdr:from>
        <xdr:to>
          <xdr:col>3</xdr:col>
          <xdr:colOff>619125</xdr:colOff>
          <xdr:row>5</xdr:row>
          <xdr:rowOff>9525</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30-50</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xdr:row>
          <xdr:rowOff>0</xdr:rowOff>
        </xdr:from>
        <xdr:to>
          <xdr:col>5</xdr:col>
          <xdr:colOff>66675</xdr:colOff>
          <xdr:row>5</xdr:row>
          <xdr:rowOff>9525</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50以上</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7</xdr:row>
          <xdr:rowOff>0</xdr:rowOff>
        </xdr:from>
        <xdr:to>
          <xdr:col>2</xdr:col>
          <xdr:colOff>295275</xdr:colOff>
          <xdr:row>8</xdr:row>
          <xdr:rowOff>9525</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顺洋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7</xdr:row>
          <xdr:rowOff>0</xdr:rowOff>
        </xdr:from>
        <xdr:to>
          <xdr:col>3</xdr:col>
          <xdr:colOff>619125</xdr:colOff>
          <xdr:row>8</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美佳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xdr:row>
          <xdr:rowOff>0</xdr:rowOff>
        </xdr:from>
        <xdr:to>
          <xdr:col>5</xdr:col>
          <xdr:colOff>66675</xdr:colOff>
          <xdr:row>8</xdr:row>
          <xdr:rowOff>9525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康宝</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xdr:row>
          <xdr:rowOff>0</xdr:rowOff>
        </xdr:from>
        <xdr:to>
          <xdr:col>2</xdr:col>
          <xdr:colOff>457200</xdr:colOff>
          <xdr:row>6</xdr:row>
          <xdr:rowOff>9525</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高中及以下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628650</xdr:colOff>
          <xdr:row>6</xdr:row>
          <xdr:rowOff>9525</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大学</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xdr:row>
          <xdr:rowOff>0</xdr:rowOff>
        </xdr:from>
        <xdr:to>
          <xdr:col>5</xdr:col>
          <xdr:colOff>76200</xdr:colOff>
          <xdr:row>6</xdr:row>
          <xdr:rowOff>9525</xdr:rowOff>
        </xdr:to>
        <xdr:sp macro="" textlink="">
          <xdr:nvSpPr>
            <xdr:cNvPr id="1035" name="Option Button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研究生</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9</xdr:row>
          <xdr:rowOff>0</xdr:rowOff>
        </xdr:from>
        <xdr:to>
          <xdr:col>2</xdr:col>
          <xdr:colOff>304800</xdr:colOff>
          <xdr:row>10</xdr:row>
          <xdr:rowOff>9525</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2000以下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xdr:row>
          <xdr:rowOff>0</xdr:rowOff>
        </xdr:from>
        <xdr:to>
          <xdr:col>4</xdr:col>
          <xdr:colOff>247650</xdr:colOff>
          <xdr:row>10</xdr:row>
          <xdr:rowOff>9525</xdr:rowOff>
        </xdr:to>
        <xdr:sp macro="" textlink="">
          <xdr:nvSpPr>
            <xdr:cNvPr id="1037" name="Option Button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2000-3000</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9</xdr:row>
          <xdr:rowOff>0</xdr:rowOff>
        </xdr:from>
        <xdr:to>
          <xdr:col>6</xdr:col>
          <xdr:colOff>171450</xdr:colOff>
          <xdr:row>10</xdr:row>
          <xdr:rowOff>9525</xdr:rowOff>
        </xdr:to>
        <xdr:sp macro="" textlink="">
          <xdr:nvSpPr>
            <xdr:cNvPr id="1038" name="Option Button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3000-4000</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9</xdr:row>
          <xdr:rowOff>0</xdr:rowOff>
        </xdr:from>
        <xdr:to>
          <xdr:col>7</xdr:col>
          <xdr:colOff>533400</xdr:colOff>
          <xdr:row>10</xdr:row>
          <xdr:rowOff>9525</xdr:rowOff>
        </xdr:to>
        <xdr:sp macro="" textlink="">
          <xdr:nvSpPr>
            <xdr:cNvPr id="1039" name="Option Button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4000以上</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11</xdr:row>
          <xdr:rowOff>9525</xdr:rowOff>
        </xdr:from>
        <xdr:to>
          <xdr:col>2</xdr:col>
          <xdr:colOff>304800</xdr:colOff>
          <xdr:row>12</xdr:row>
          <xdr:rowOff>19050</xdr:rowOff>
        </xdr:to>
        <xdr:sp macro="" textlink="">
          <xdr:nvSpPr>
            <xdr:cNvPr id="1040" name="Option Button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顺洋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9525</xdr:rowOff>
        </xdr:from>
        <xdr:to>
          <xdr:col>4</xdr:col>
          <xdr:colOff>247650</xdr:colOff>
          <xdr:row>12</xdr:row>
          <xdr:rowOff>19050</xdr:rowOff>
        </xdr:to>
        <xdr:sp macro="" textlink="">
          <xdr:nvSpPr>
            <xdr:cNvPr id="1041" name="Option Button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美佳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11</xdr:row>
          <xdr:rowOff>9525</xdr:rowOff>
        </xdr:from>
        <xdr:to>
          <xdr:col>6</xdr:col>
          <xdr:colOff>171450</xdr:colOff>
          <xdr:row>12</xdr:row>
          <xdr:rowOff>19050</xdr:rowOff>
        </xdr:to>
        <xdr:sp macro="" textlink="">
          <xdr:nvSpPr>
            <xdr:cNvPr id="1042" name="Option Button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康宝</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11</xdr:row>
          <xdr:rowOff>9525</xdr:rowOff>
        </xdr:from>
        <xdr:to>
          <xdr:col>7</xdr:col>
          <xdr:colOff>533400</xdr:colOff>
          <xdr:row>12</xdr:row>
          <xdr:rowOff>19050</xdr:rowOff>
        </xdr:to>
        <xdr:sp macro="" textlink="">
          <xdr:nvSpPr>
            <xdr:cNvPr id="1043" name="Option 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光阳 </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12</xdr:row>
          <xdr:rowOff>0</xdr:rowOff>
        </xdr:from>
        <xdr:to>
          <xdr:col>2</xdr:col>
          <xdr:colOff>304800</xdr:colOff>
          <xdr:row>13</xdr:row>
          <xdr:rowOff>9525</xdr:rowOff>
        </xdr:to>
        <xdr:sp macro="" textlink="">
          <xdr:nvSpPr>
            <xdr:cNvPr id="1044" name="Option Button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顺洋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xdr:row>
          <xdr:rowOff>0</xdr:rowOff>
        </xdr:from>
        <xdr:to>
          <xdr:col>4</xdr:col>
          <xdr:colOff>247650</xdr:colOff>
          <xdr:row>13</xdr:row>
          <xdr:rowOff>9525</xdr:rowOff>
        </xdr:to>
        <xdr:sp macro="" textlink="">
          <xdr:nvSpPr>
            <xdr:cNvPr id="1045" name="Option Button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美佳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12</xdr:row>
          <xdr:rowOff>0</xdr:rowOff>
        </xdr:from>
        <xdr:to>
          <xdr:col>6</xdr:col>
          <xdr:colOff>171450</xdr:colOff>
          <xdr:row>13</xdr:row>
          <xdr:rowOff>9525</xdr:rowOff>
        </xdr:to>
        <xdr:sp macro="" textlink="">
          <xdr:nvSpPr>
            <xdr:cNvPr id="1046" name="Option Button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康宝</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12</xdr:row>
          <xdr:rowOff>0</xdr:rowOff>
        </xdr:from>
        <xdr:to>
          <xdr:col>7</xdr:col>
          <xdr:colOff>533400</xdr:colOff>
          <xdr:row>13</xdr:row>
          <xdr:rowOff>9525</xdr:rowOff>
        </xdr:to>
        <xdr:sp macro="" textlink="">
          <xdr:nvSpPr>
            <xdr:cNvPr id="1047" name="Option Button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光阳 </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xdr:row>
          <xdr:rowOff>0</xdr:rowOff>
        </xdr:from>
        <xdr:to>
          <xdr:col>2</xdr:col>
          <xdr:colOff>304800</xdr:colOff>
          <xdr:row>14</xdr:row>
          <xdr:rowOff>9525</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顺洋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xdr:row>
          <xdr:rowOff>0</xdr:rowOff>
        </xdr:from>
        <xdr:to>
          <xdr:col>4</xdr:col>
          <xdr:colOff>247650</xdr:colOff>
          <xdr:row>14</xdr:row>
          <xdr:rowOff>9525</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美佳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13</xdr:row>
          <xdr:rowOff>0</xdr:rowOff>
        </xdr:from>
        <xdr:to>
          <xdr:col>6</xdr:col>
          <xdr:colOff>171450</xdr:colOff>
          <xdr:row>14</xdr:row>
          <xdr:rowOff>9525</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康宝</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13</xdr:row>
          <xdr:rowOff>0</xdr:rowOff>
        </xdr:from>
        <xdr:to>
          <xdr:col>7</xdr:col>
          <xdr:colOff>533400</xdr:colOff>
          <xdr:row>14</xdr:row>
          <xdr:rowOff>9525</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光阳 </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14</xdr:row>
          <xdr:rowOff>0</xdr:rowOff>
        </xdr:from>
        <xdr:to>
          <xdr:col>2</xdr:col>
          <xdr:colOff>304800</xdr:colOff>
          <xdr:row>15</xdr:row>
          <xdr:rowOff>9525</xdr:rowOff>
        </xdr:to>
        <xdr:sp macro="" textlink="">
          <xdr:nvSpPr>
            <xdr:cNvPr id="1052" name="Option Button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顺洋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xdr:row>
          <xdr:rowOff>0</xdr:rowOff>
        </xdr:from>
        <xdr:to>
          <xdr:col>4</xdr:col>
          <xdr:colOff>247650</xdr:colOff>
          <xdr:row>15</xdr:row>
          <xdr:rowOff>9525</xdr:rowOff>
        </xdr:to>
        <xdr:sp macro="" textlink="">
          <xdr:nvSpPr>
            <xdr:cNvPr id="1053" name="Option Button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美佳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14</xdr:row>
          <xdr:rowOff>0</xdr:rowOff>
        </xdr:from>
        <xdr:to>
          <xdr:col>6</xdr:col>
          <xdr:colOff>171450</xdr:colOff>
          <xdr:row>15</xdr:row>
          <xdr:rowOff>9525</xdr:rowOff>
        </xdr:to>
        <xdr:sp macro="" textlink="">
          <xdr:nvSpPr>
            <xdr:cNvPr id="1054" name="Option Button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康宝</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14</xdr:row>
          <xdr:rowOff>0</xdr:rowOff>
        </xdr:from>
        <xdr:to>
          <xdr:col>7</xdr:col>
          <xdr:colOff>533400</xdr:colOff>
          <xdr:row>15</xdr:row>
          <xdr:rowOff>9525</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光阳 </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16</xdr:row>
          <xdr:rowOff>0</xdr:rowOff>
        </xdr:from>
        <xdr:to>
          <xdr:col>2</xdr:col>
          <xdr:colOff>428625</xdr:colOff>
          <xdr:row>17</xdr:row>
          <xdr:rowOff>9525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质量</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4</xdr:col>
          <xdr:colOff>238125</xdr:colOff>
          <xdr:row>17</xdr:row>
          <xdr:rowOff>9525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外观新颖</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16</xdr:row>
          <xdr:rowOff>0</xdr:rowOff>
        </xdr:from>
        <xdr:to>
          <xdr:col>6</xdr:col>
          <xdr:colOff>66675</xdr:colOff>
          <xdr:row>17</xdr:row>
          <xdr:rowOff>9525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功能多样</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16</xdr:row>
          <xdr:rowOff>0</xdr:rowOff>
        </xdr:from>
        <xdr:to>
          <xdr:col>7</xdr:col>
          <xdr:colOff>400050</xdr:colOff>
          <xdr:row>17</xdr:row>
          <xdr:rowOff>9525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价格低廉</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18</xdr:row>
          <xdr:rowOff>9525</xdr:rowOff>
        </xdr:from>
        <xdr:to>
          <xdr:col>2</xdr:col>
          <xdr:colOff>304800</xdr:colOff>
          <xdr:row>19</xdr:row>
          <xdr:rowOff>19050</xdr:rowOff>
        </xdr:to>
        <xdr:sp macro="" textlink="">
          <xdr:nvSpPr>
            <xdr:cNvPr id="1060" name="Option Button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主动购买</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xdr:row>
          <xdr:rowOff>9525</xdr:rowOff>
        </xdr:from>
        <xdr:to>
          <xdr:col>4</xdr:col>
          <xdr:colOff>247650</xdr:colOff>
          <xdr:row>19</xdr:row>
          <xdr:rowOff>19050</xdr:rowOff>
        </xdr:to>
        <xdr:sp macro="" textlink="">
          <xdr:nvSpPr>
            <xdr:cNvPr id="1061" name="Option Button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广告宣传</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18</xdr:row>
          <xdr:rowOff>9525</xdr:rowOff>
        </xdr:from>
        <xdr:to>
          <xdr:col>6</xdr:col>
          <xdr:colOff>171450</xdr:colOff>
          <xdr:row>19</xdr:row>
          <xdr:rowOff>19050</xdr:rowOff>
        </xdr:to>
        <xdr:sp macro="" textlink="">
          <xdr:nvSpPr>
            <xdr:cNvPr id="1062" name="Option Button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促销介绍</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18</xdr:row>
          <xdr:rowOff>9525</xdr:rowOff>
        </xdr:from>
        <xdr:to>
          <xdr:col>7</xdr:col>
          <xdr:colOff>533400</xdr:colOff>
          <xdr:row>19</xdr:row>
          <xdr:rowOff>19050</xdr:rowOff>
        </xdr:to>
        <xdr:sp macro="" textlink="">
          <xdr:nvSpPr>
            <xdr:cNvPr id="1063" name="Option Button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他人意见 </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20</xdr:row>
          <xdr:rowOff>0</xdr:rowOff>
        </xdr:from>
        <xdr:to>
          <xdr:col>2</xdr:col>
          <xdr:colOff>314325</xdr:colOff>
          <xdr:row>21</xdr:row>
          <xdr:rowOff>9525</xdr:rowOff>
        </xdr:to>
        <xdr:sp macro="" textlink="">
          <xdr:nvSpPr>
            <xdr:cNvPr id="1064" name="Option Button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会</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20</xdr:row>
          <xdr:rowOff>0</xdr:rowOff>
        </xdr:from>
        <xdr:to>
          <xdr:col>4</xdr:col>
          <xdr:colOff>257175</xdr:colOff>
          <xdr:row>21</xdr:row>
          <xdr:rowOff>9525</xdr:rowOff>
        </xdr:to>
        <xdr:sp macro="" textlink="">
          <xdr:nvSpPr>
            <xdr:cNvPr id="1065" name="Option Button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不会</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7</xdr:row>
          <xdr:rowOff>0</xdr:rowOff>
        </xdr:from>
        <xdr:to>
          <xdr:col>6</xdr:col>
          <xdr:colOff>228600</xdr:colOff>
          <xdr:row>8</xdr:row>
          <xdr:rowOff>9525</xdr:rowOff>
        </xdr:to>
        <xdr:sp macro="" textlink="">
          <xdr:nvSpPr>
            <xdr:cNvPr id="1066" name="Option Button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光阳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7</xdr:row>
          <xdr:rowOff>0</xdr:rowOff>
        </xdr:from>
        <xdr:to>
          <xdr:col>7</xdr:col>
          <xdr:colOff>466725</xdr:colOff>
          <xdr:row>8</xdr:row>
          <xdr:rowOff>9525</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其他</a:t>
              </a:r>
              <a:endParaRPr lang="zh-CN"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17</xdr:row>
      <xdr:rowOff>38100</xdr:rowOff>
    </xdr:from>
    <xdr:to>
      <xdr:col>10</xdr:col>
      <xdr:colOff>28575</xdr:colOff>
      <xdr:row>30</xdr:row>
      <xdr:rowOff>47625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457200</xdr:colOff>
      <xdr:row>49</xdr:row>
      <xdr:rowOff>161924</xdr:rowOff>
    </xdr:from>
    <xdr:to>
      <xdr:col>9</xdr:col>
      <xdr:colOff>600075</xdr:colOff>
      <xdr:row>63</xdr:row>
      <xdr:rowOff>152399</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11</xdr:row>
      <xdr:rowOff>66675</xdr:rowOff>
    </xdr:from>
    <xdr:to>
      <xdr:col>8</xdr:col>
      <xdr:colOff>342900</xdr:colOff>
      <xdr:row>26</xdr:row>
      <xdr:rowOff>114300</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219075</xdr:colOff>
      <xdr:row>73</xdr:row>
      <xdr:rowOff>95249</xdr:rowOff>
    </xdr:from>
    <xdr:to>
      <xdr:col>12</xdr:col>
      <xdr:colOff>66675</xdr:colOff>
      <xdr:row>89</xdr:row>
      <xdr:rowOff>161924</xdr:rowOff>
    </xdr:to>
    <xdr:graphicFrame macro="">
      <xdr:nvGraphicFramePr>
        <xdr:cNvPr id="5" name="图表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19049</xdr:colOff>
      <xdr:row>140</xdr:row>
      <xdr:rowOff>123825</xdr:rowOff>
    </xdr:from>
    <xdr:to>
      <xdr:col>10</xdr:col>
      <xdr:colOff>361950</xdr:colOff>
      <xdr:row>158</xdr:row>
      <xdr:rowOff>76200</xdr:rowOff>
    </xdr:to>
    <xdr:graphicFrame macro="">
      <xdr:nvGraphicFramePr>
        <xdr:cNvPr id="7" name="图表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SUNNY" refreshedDate="39167.461915856482" createdVersion="3" refreshedVersion="3" minRefreshableVersion="3" recordCount="60">
  <cacheSource type="worksheet">
    <worksheetSource ref="A3:C63" sheet="样本组成分析"/>
  </cacheSource>
  <cacheFields count="3">
    <cacheField name="性别" numFmtId="0">
      <sharedItems count="2">
        <s v="男"/>
        <s v="女"/>
      </sharedItems>
    </cacheField>
    <cacheField name="年龄" numFmtId="0">
      <sharedItems count="3">
        <s v="30-50"/>
        <s v="30以下"/>
        <s v="50以上"/>
      </sharedItems>
    </cacheField>
    <cacheField name="学历" numFmtId="0">
      <sharedItems count="3">
        <s v="大学"/>
        <s v="研究生"/>
        <s v="高中及以下"/>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UNNY" refreshedDate="39167.681175578706" createdVersion="3" refreshedVersion="3" minRefreshableVersion="3" recordCount="60">
  <cacheSource type="worksheet">
    <worksheetSource ref="B4:B64" sheet="竞争对手分析"/>
  </cacheSource>
  <cacheFields count="1">
    <cacheField name="当前使用品牌" numFmtId="0">
      <sharedItems count="5">
        <s v="美佳"/>
        <s v="康宝"/>
        <s v="顺洋"/>
        <s v="光阳"/>
        <s v="其他"/>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UNNY" refreshedDate="39167.922872685187" createdVersion="3" refreshedVersion="3" minRefreshableVersion="3" recordCount="60">
  <cacheSource type="worksheet">
    <worksheetSource ref="B132:C192" sheet="竞争对手分析"/>
  </cacheSource>
  <cacheFields count="2">
    <cacheField name="使用品牌" numFmtId="0">
      <sharedItems count="5">
        <s v="美佳"/>
        <s v="康宝"/>
        <s v="顺洋"/>
        <s v="光阳"/>
        <s v="其他"/>
      </sharedItems>
    </cacheField>
    <cacheField name="购买情形" numFmtId="0">
      <sharedItems count="4">
        <s v="主动购买"/>
        <s v="广告宣传"/>
        <s v="促销介绍"/>
        <s v="他人介绍"/>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r>
  <r>
    <x v="1"/>
    <x v="1"/>
    <x v="1"/>
  </r>
  <r>
    <x v="1"/>
    <x v="0"/>
    <x v="0"/>
  </r>
  <r>
    <x v="0"/>
    <x v="2"/>
    <x v="2"/>
  </r>
  <r>
    <x v="1"/>
    <x v="2"/>
    <x v="2"/>
  </r>
  <r>
    <x v="1"/>
    <x v="1"/>
    <x v="1"/>
  </r>
  <r>
    <x v="0"/>
    <x v="1"/>
    <x v="1"/>
  </r>
  <r>
    <x v="1"/>
    <x v="0"/>
    <x v="0"/>
  </r>
  <r>
    <x v="1"/>
    <x v="2"/>
    <x v="2"/>
  </r>
  <r>
    <x v="1"/>
    <x v="2"/>
    <x v="2"/>
  </r>
  <r>
    <x v="0"/>
    <x v="0"/>
    <x v="0"/>
  </r>
  <r>
    <x v="0"/>
    <x v="0"/>
    <x v="0"/>
  </r>
  <r>
    <x v="1"/>
    <x v="2"/>
    <x v="2"/>
  </r>
  <r>
    <x v="0"/>
    <x v="1"/>
    <x v="1"/>
  </r>
  <r>
    <x v="1"/>
    <x v="0"/>
    <x v="2"/>
  </r>
  <r>
    <x v="0"/>
    <x v="1"/>
    <x v="1"/>
  </r>
  <r>
    <x v="1"/>
    <x v="0"/>
    <x v="0"/>
  </r>
  <r>
    <x v="0"/>
    <x v="2"/>
    <x v="2"/>
  </r>
  <r>
    <x v="1"/>
    <x v="2"/>
    <x v="2"/>
  </r>
  <r>
    <x v="1"/>
    <x v="1"/>
    <x v="1"/>
  </r>
  <r>
    <x v="0"/>
    <x v="1"/>
    <x v="1"/>
  </r>
  <r>
    <x v="1"/>
    <x v="0"/>
    <x v="0"/>
  </r>
  <r>
    <x v="0"/>
    <x v="2"/>
    <x v="2"/>
  </r>
  <r>
    <x v="1"/>
    <x v="2"/>
    <x v="2"/>
  </r>
  <r>
    <x v="1"/>
    <x v="0"/>
    <x v="0"/>
  </r>
  <r>
    <x v="0"/>
    <x v="0"/>
    <x v="0"/>
  </r>
  <r>
    <x v="1"/>
    <x v="2"/>
    <x v="2"/>
  </r>
  <r>
    <x v="0"/>
    <x v="1"/>
    <x v="1"/>
  </r>
  <r>
    <x v="1"/>
    <x v="0"/>
    <x v="2"/>
  </r>
  <r>
    <x v="0"/>
    <x v="2"/>
    <x v="2"/>
  </r>
  <r>
    <x v="1"/>
    <x v="2"/>
    <x v="2"/>
  </r>
  <r>
    <x v="0"/>
    <x v="1"/>
    <x v="1"/>
  </r>
  <r>
    <x v="1"/>
    <x v="1"/>
    <x v="1"/>
  </r>
  <r>
    <x v="1"/>
    <x v="0"/>
    <x v="0"/>
  </r>
  <r>
    <x v="1"/>
    <x v="2"/>
    <x v="2"/>
  </r>
  <r>
    <x v="1"/>
    <x v="2"/>
    <x v="2"/>
  </r>
  <r>
    <x v="0"/>
    <x v="0"/>
    <x v="0"/>
  </r>
  <r>
    <x v="1"/>
    <x v="0"/>
    <x v="0"/>
  </r>
  <r>
    <x v="0"/>
    <x v="2"/>
    <x v="2"/>
  </r>
  <r>
    <x v="1"/>
    <x v="1"/>
    <x v="1"/>
  </r>
  <r>
    <x v="1"/>
    <x v="0"/>
    <x v="2"/>
  </r>
  <r>
    <x v="0"/>
    <x v="1"/>
    <x v="1"/>
  </r>
  <r>
    <x v="1"/>
    <x v="0"/>
    <x v="0"/>
  </r>
  <r>
    <x v="0"/>
    <x v="2"/>
    <x v="2"/>
  </r>
  <r>
    <x v="1"/>
    <x v="2"/>
    <x v="2"/>
  </r>
  <r>
    <x v="0"/>
    <x v="1"/>
    <x v="1"/>
  </r>
  <r>
    <x v="1"/>
    <x v="1"/>
    <x v="1"/>
  </r>
  <r>
    <x v="1"/>
    <x v="0"/>
    <x v="0"/>
  </r>
  <r>
    <x v="0"/>
    <x v="2"/>
    <x v="2"/>
  </r>
  <r>
    <x v="1"/>
    <x v="2"/>
    <x v="2"/>
  </r>
  <r>
    <x v="1"/>
    <x v="0"/>
    <x v="0"/>
  </r>
  <r>
    <x v="1"/>
    <x v="0"/>
    <x v="0"/>
  </r>
  <r>
    <x v="0"/>
    <x v="2"/>
    <x v="2"/>
  </r>
  <r>
    <x v="1"/>
    <x v="1"/>
    <x v="1"/>
  </r>
  <r>
    <x v="1"/>
    <x v="0"/>
    <x v="2"/>
  </r>
  <r>
    <x v="0"/>
    <x v="1"/>
    <x v="1"/>
  </r>
  <r>
    <x v="1"/>
    <x v="0"/>
    <x v="0"/>
  </r>
  <r>
    <x v="0"/>
    <x v="2"/>
    <x v="2"/>
  </r>
  <r>
    <x v="1"/>
    <x v="2"/>
    <x v="2"/>
  </r>
  <r>
    <x v="0"/>
    <x v="1"/>
    <x v="1"/>
  </r>
</pivotCacheRecords>
</file>

<file path=xl/pivotCache/pivotCacheRecords2.xml><?xml version="1.0" encoding="utf-8"?>
<pivotCacheRecords xmlns="http://schemas.openxmlformats.org/spreadsheetml/2006/main" xmlns:r="http://schemas.openxmlformats.org/officeDocument/2006/relationships" count="60">
  <r>
    <x v="0"/>
  </r>
  <r>
    <x v="1"/>
  </r>
  <r>
    <x v="0"/>
  </r>
  <r>
    <x v="2"/>
  </r>
  <r>
    <x v="0"/>
  </r>
  <r>
    <x v="0"/>
  </r>
  <r>
    <x v="1"/>
  </r>
  <r>
    <x v="0"/>
  </r>
  <r>
    <x v="0"/>
  </r>
  <r>
    <x v="2"/>
  </r>
  <r>
    <x v="3"/>
  </r>
  <r>
    <x v="4"/>
  </r>
  <r>
    <x v="0"/>
  </r>
  <r>
    <x v="4"/>
  </r>
  <r>
    <x v="0"/>
  </r>
  <r>
    <x v="1"/>
  </r>
  <r>
    <x v="0"/>
  </r>
  <r>
    <x v="2"/>
  </r>
  <r>
    <x v="0"/>
  </r>
  <r>
    <x v="0"/>
  </r>
  <r>
    <x v="1"/>
  </r>
  <r>
    <x v="0"/>
  </r>
  <r>
    <x v="0"/>
  </r>
  <r>
    <x v="2"/>
  </r>
  <r>
    <x v="3"/>
  </r>
  <r>
    <x v="4"/>
  </r>
  <r>
    <x v="3"/>
  </r>
  <r>
    <x v="4"/>
  </r>
  <r>
    <x v="3"/>
  </r>
  <r>
    <x v="2"/>
  </r>
  <r>
    <x v="0"/>
  </r>
  <r>
    <x v="0"/>
  </r>
  <r>
    <x v="1"/>
  </r>
  <r>
    <x v="0"/>
  </r>
  <r>
    <x v="0"/>
  </r>
  <r>
    <x v="2"/>
  </r>
  <r>
    <x v="1"/>
  </r>
  <r>
    <x v="4"/>
  </r>
  <r>
    <x v="1"/>
  </r>
  <r>
    <x v="4"/>
  </r>
  <r>
    <x v="1"/>
  </r>
  <r>
    <x v="1"/>
  </r>
  <r>
    <x v="0"/>
  </r>
  <r>
    <x v="2"/>
  </r>
  <r>
    <x v="0"/>
  </r>
  <r>
    <x v="0"/>
  </r>
  <r>
    <x v="1"/>
  </r>
  <r>
    <x v="0"/>
  </r>
  <r>
    <x v="0"/>
  </r>
  <r>
    <x v="2"/>
  </r>
  <r>
    <x v="1"/>
  </r>
  <r>
    <x v="4"/>
  </r>
  <r>
    <x v="3"/>
  </r>
  <r>
    <x v="4"/>
  </r>
  <r>
    <x v="3"/>
  </r>
  <r>
    <x v="1"/>
  </r>
  <r>
    <x v="0"/>
  </r>
  <r>
    <x v="2"/>
  </r>
  <r>
    <x v="0"/>
  </r>
  <r>
    <x v="0"/>
  </r>
</pivotCacheRecords>
</file>

<file path=xl/pivotCache/pivotCacheRecords3.xml><?xml version="1.0" encoding="utf-8"?>
<pivotCacheRecords xmlns="http://schemas.openxmlformats.org/spreadsheetml/2006/main" xmlns:r="http://schemas.openxmlformats.org/officeDocument/2006/relationships" count="60">
  <r>
    <x v="0"/>
    <x v="0"/>
  </r>
  <r>
    <x v="1"/>
    <x v="1"/>
  </r>
  <r>
    <x v="0"/>
    <x v="0"/>
  </r>
  <r>
    <x v="2"/>
    <x v="1"/>
  </r>
  <r>
    <x v="0"/>
    <x v="0"/>
  </r>
  <r>
    <x v="0"/>
    <x v="1"/>
  </r>
  <r>
    <x v="1"/>
    <x v="2"/>
  </r>
  <r>
    <x v="0"/>
    <x v="1"/>
  </r>
  <r>
    <x v="0"/>
    <x v="0"/>
  </r>
  <r>
    <x v="2"/>
    <x v="1"/>
  </r>
  <r>
    <x v="3"/>
    <x v="2"/>
  </r>
  <r>
    <x v="4"/>
    <x v="1"/>
  </r>
  <r>
    <x v="0"/>
    <x v="0"/>
  </r>
  <r>
    <x v="4"/>
    <x v="2"/>
  </r>
  <r>
    <x v="0"/>
    <x v="0"/>
  </r>
  <r>
    <x v="1"/>
    <x v="3"/>
  </r>
  <r>
    <x v="0"/>
    <x v="0"/>
  </r>
  <r>
    <x v="2"/>
    <x v="1"/>
  </r>
  <r>
    <x v="0"/>
    <x v="0"/>
  </r>
  <r>
    <x v="0"/>
    <x v="1"/>
  </r>
  <r>
    <x v="1"/>
    <x v="0"/>
  </r>
  <r>
    <x v="0"/>
    <x v="1"/>
  </r>
  <r>
    <x v="0"/>
    <x v="2"/>
  </r>
  <r>
    <x v="2"/>
    <x v="1"/>
  </r>
  <r>
    <x v="3"/>
    <x v="2"/>
  </r>
  <r>
    <x v="4"/>
    <x v="1"/>
  </r>
  <r>
    <x v="3"/>
    <x v="2"/>
  </r>
  <r>
    <x v="4"/>
    <x v="1"/>
  </r>
  <r>
    <x v="3"/>
    <x v="2"/>
  </r>
  <r>
    <x v="2"/>
    <x v="2"/>
  </r>
  <r>
    <x v="0"/>
    <x v="0"/>
  </r>
  <r>
    <x v="0"/>
    <x v="3"/>
  </r>
  <r>
    <x v="1"/>
    <x v="2"/>
  </r>
  <r>
    <x v="0"/>
    <x v="1"/>
  </r>
  <r>
    <x v="0"/>
    <x v="0"/>
  </r>
  <r>
    <x v="2"/>
    <x v="2"/>
  </r>
  <r>
    <x v="1"/>
    <x v="0"/>
  </r>
  <r>
    <x v="4"/>
    <x v="3"/>
  </r>
  <r>
    <x v="1"/>
    <x v="0"/>
  </r>
  <r>
    <x v="4"/>
    <x v="1"/>
  </r>
  <r>
    <x v="1"/>
    <x v="0"/>
  </r>
  <r>
    <x v="1"/>
    <x v="1"/>
  </r>
  <r>
    <x v="0"/>
    <x v="0"/>
  </r>
  <r>
    <x v="2"/>
    <x v="1"/>
  </r>
  <r>
    <x v="0"/>
    <x v="2"/>
  </r>
  <r>
    <x v="0"/>
    <x v="1"/>
  </r>
  <r>
    <x v="1"/>
    <x v="0"/>
  </r>
  <r>
    <x v="0"/>
    <x v="1"/>
  </r>
  <r>
    <x v="0"/>
    <x v="2"/>
  </r>
  <r>
    <x v="2"/>
    <x v="0"/>
  </r>
  <r>
    <x v="1"/>
    <x v="2"/>
  </r>
  <r>
    <x v="4"/>
    <x v="0"/>
  </r>
  <r>
    <x v="3"/>
    <x v="3"/>
  </r>
  <r>
    <x v="4"/>
    <x v="2"/>
  </r>
  <r>
    <x v="3"/>
    <x v="1"/>
  </r>
  <r>
    <x v="1"/>
    <x v="0"/>
  </r>
  <r>
    <x v="0"/>
    <x v="2"/>
  </r>
  <r>
    <x v="2"/>
    <x v="0"/>
  </r>
  <r>
    <x v="0"/>
    <x v="3"/>
  </r>
  <r>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数据透视表2" cacheId="0" applyNumberFormats="0" applyBorderFormats="0" applyFontFormats="0" applyPatternFormats="0" applyAlignmentFormats="0" applyWidthHeightFormats="1" dataCaption="值" updatedVersion="3" minRefreshableVersion="3" showCalcMbrs="0" useAutoFormatting="1" itemPrintTitles="1" createdVersion="3" indent="0" compact="0" outline="1" outlineData="1" compactData="0" multipleFieldFilters="0" chartFormat="1">
  <location ref="E34:J48" firstHeaderRow="1" firstDataRow="2" firstDataCol="2"/>
  <pivotFields count="3">
    <pivotField axis="axisRow" dataField="1" compact="0" subtotalTop="0" showAll="0">
      <items count="3">
        <item x="0"/>
        <item x="1"/>
        <item t="default"/>
      </items>
    </pivotField>
    <pivotField axis="axisRow" compact="0" subtotalTop="0" showAll="0">
      <items count="4">
        <item x="0"/>
        <item x="1"/>
        <item x="2"/>
        <item t="default"/>
      </items>
    </pivotField>
    <pivotField axis="axisCol" compact="0" subtotalTop="0" showAll="0">
      <items count="4">
        <item x="0"/>
        <item x="2"/>
        <item x="1"/>
        <item t="default"/>
      </items>
    </pivotField>
  </pivotFields>
  <rowFields count="2">
    <field x="1"/>
    <field x="0"/>
  </rowFields>
  <rowItems count="13">
    <i>
      <x/>
    </i>
    <i r="1">
      <x/>
    </i>
    <i r="1">
      <x v="1"/>
    </i>
    <i t="default">
      <x/>
    </i>
    <i>
      <x v="1"/>
    </i>
    <i r="1">
      <x/>
    </i>
    <i r="1">
      <x v="1"/>
    </i>
    <i t="default">
      <x v="1"/>
    </i>
    <i>
      <x v="2"/>
    </i>
    <i r="1">
      <x/>
    </i>
    <i r="1">
      <x v="1"/>
    </i>
    <i t="default">
      <x v="2"/>
    </i>
    <i t="grand">
      <x/>
    </i>
  </rowItems>
  <colFields count="1">
    <field x="2"/>
  </colFields>
  <colItems count="4">
    <i>
      <x/>
    </i>
    <i>
      <x v="1"/>
    </i>
    <i>
      <x v="2"/>
    </i>
    <i t="grand">
      <x/>
    </i>
  </colItems>
  <dataFields count="1">
    <dataField name="计数项:性别" fld="0" subtotal="count" showDataAs="percentOfTotal" baseField="0" baseItem="0" numFmtId="10"/>
  </dataFields>
  <formats count="2">
    <format dxfId="8">
      <pivotArea type="all" dataOnly="0" outline="0" fieldPosition="0"/>
    </format>
    <format dxfId="7">
      <pivotArea outline="0" fieldPosition="0">
        <references count="1">
          <reference field="4294967294" count="1">
            <x v="0"/>
          </reference>
        </references>
      </pivotArea>
    </format>
  </formats>
  <chartFormats count="3">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3" minRefreshableVersion="3" showCalcMbrs="0" useAutoFormatting="1" itemPrintTitles="1" createdVersion="3" indent="0" compact="0" outline="1" outlineData="1" compactData="0" multipleFieldFilters="0" chartFormat="1">
  <location ref="E5:J17" firstHeaderRow="1" firstDataRow="2" firstDataCol="2"/>
  <pivotFields count="3">
    <pivotField axis="axisRow" dataField="1" compact="0" subtotalTop="0" showAll="0">
      <items count="3">
        <item x="0"/>
        <item x="1"/>
        <item t="default"/>
      </items>
    </pivotField>
    <pivotField axis="axisRow" compact="0" subtotalTop="0" showAll="0">
      <items count="4">
        <item x="0"/>
        <item x="1"/>
        <item x="2"/>
        <item t="default"/>
      </items>
    </pivotField>
    <pivotField axis="axisCol" compact="0" subtotalTop="0" showAll="0">
      <items count="4">
        <item x="0"/>
        <item x="2"/>
        <item x="1"/>
        <item t="default"/>
      </items>
    </pivotField>
  </pivotFields>
  <rowFields count="2">
    <field x="0"/>
    <field x="1"/>
  </rowFields>
  <rowItems count="11">
    <i>
      <x/>
    </i>
    <i r="1">
      <x/>
    </i>
    <i r="1">
      <x v="1"/>
    </i>
    <i r="1">
      <x v="2"/>
    </i>
    <i t="default">
      <x/>
    </i>
    <i>
      <x v="1"/>
    </i>
    <i r="1">
      <x/>
    </i>
    <i r="1">
      <x v="1"/>
    </i>
    <i r="1">
      <x v="2"/>
    </i>
    <i t="default">
      <x v="1"/>
    </i>
    <i t="grand">
      <x/>
    </i>
  </rowItems>
  <colFields count="1">
    <field x="2"/>
  </colFields>
  <colItems count="4">
    <i>
      <x/>
    </i>
    <i>
      <x v="1"/>
    </i>
    <i>
      <x v="2"/>
    </i>
    <i t="grand">
      <x/>
    </i>
  </colItems>
  <dataFields count="1">
    <dataField name="计数项:性别" fld="0" subtotal="count" showDataAs="percentOfTotal" baseField="0" baseItem="0" numFmtId="10"/>
  </dataFields>
  <formats count="1">
    <format dxfId="9">
      <pivotArea type="all" dataOnly="0" outline="0" fieldPosition="0"/>
    </format>
  </formats>
  <chartFormats count="3">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数据透视表1" cacheId="2" applyNumberFormats="0" applyBorderFormats="0" applyFontFormats="0" applyPatternFormats="0" applyAlignmentFormats="0" applyWidthHeightFormats="1" dataCaption="值" updatedVersion="3" minRefreshableVersion="3" showCalcMbrs="0" useAutoFormatting="1" itemPrintTitles="1" createdVersion="3" indent="0" outline="1" outlineData="1" multipleFieldFilters="0" chartFormat="2">
  <location ref="E133:J140" firstHeaderRow="1" firstDataRow="2" firstDataCol="1"/>
  <pivotFields count="2">
    <pivotField axis="axisRow" dataField="1" showAll="0">
      <items count="6">
        <item x="3"/>
        <item x="1"/>
        <item x="0"/>
        <item x="4"/>
        <item x="2"/>
        <item t="default"/>
      </items>
    </pivotField>
    <pivotField axis="axisCol" showAll="0">
      <items count="5">
        <item x="2"/>
        <item x="1"/>
        <item x="3"/>
        <item x="0"/>
        <item t="default"/>
      </items>
    </pivotField>
  </pivotFields>
  <rowFields count="1">
    <field x="0"/>
  </rowFields>
  <rowItems count="6">
    <i>
      <x/>
    </i>
    <i>
      <x v="1"/>
    </i>
    <i>
      <x v="2"/>
    </i>
    <i>
      <x v="3"/>
    </i>
    <i>
      <x v="4"/>
    </i>
    <i t="grand">
      <x/>
    </i>
  </rowItems>
  <colFields count="1">
    <field x="1"/>
  </colFields>
  <colItems count="5">
    <i>
      <x/>
    </i>
    <i>
      <x v="1"/>
    </i>
    <i>
      <x v="2"/>
    </i>
    <i>
      <x v="3"/>
    </i>
    <i t="grand">
      <x/>
    </i>
  </colItems>
  <dataFields count="1">
    <dataField name="计数项:使用品牌" fld="0" subtotal="count" showDataAs="percentOfRow" baseField="0" baseItem="0" numFmtId="10"/>
  </dataFields>
  <formats count="4">
    <format dxfId="3">
      <pivotArea type="all" dataOnly="0" outline="0" fieldPosition="0"/>
    </format>
    <format dxfId="2">
      <pivotArea outline="0" collapsedLevelsAreSubtotals="1" fieldPosition="0"/>
    </format>
    <format dxfId="1">
      <pivotArea dataOnly="0" labelOnly="1" fieldPosition="0">
        <references count="1">
          <reference field="0" count="0"/>
        </references>
      </pivotArea>
    </format>
    <format dxfId="0">
      <pivotArea outline="0" fieldPosition="0">
        <references count="1">
          <reference field="4294967294" count="1">
            <x v="0"/>
          </reference>
        </references>
      </pivotArea>
    </format>
  </formats>
  <chartFormats count="4">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1" format="2" series="1">
      <pivotArea type="data" outline="0" fieldPosition="0">
        <references count="2">
          <reference field="4294967294" count="1" selected="0">
            <x v="0"/>
          </reference>
          <reference field="1" count="1" selected="0">
            <x v="2"/>
          </reference>
        </references>
      </pivotArea>
    </chartFormat>
    <chartFormat chart="1" format="3" series="1">
      <pivotArea type="data" outline="0" fieldPosition="0">
        <references count="2">
          <reference field="4294967294" count="1" selected="0">
            <x v="0"/>
          </reference>
          <reference field="1" count="1" selected="0">
            <x v="3"/>
          </reference>
        </references>
      </pivotArea>
    </chartFormat>
  </chart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数据透视表5" cacheId="1" applyNumberFormats="0" applyBorderFormats="0" applyFontFormats="0" applyPatternFormats="0" applyAlignmentFormats="0" applyWidthHeightFormats="1" dataCaption="值" updatedVersion="3" minRefreshableVersion="3" showCalcMbrs="0" useAutoFormatting="1" itemPrintTitles="1" createdVersion="3" indent="0" outline="1" outlineData="1" multipleFieldFilters="0" chartFormat="2">
  <location ref="D5:E11" firstHeaderRow="1" firstDataRow="1" firstDataCol="1"/>
  <pivotFields count="1">
    <pivotField axis="axisRow" dataField="1" showAll="0" sortType="descending">
      <items count="6">
        <item x="3"/>
        <item x="1"/>
        <item x="0"/>
        <item x="4"/>
        <item x="2"/>
        <item t="default"/>
      </items>
      <autoSortScope>
        <pivotArea dataOnly="0" outline="0" fieldPosition="0">
          <references count="1">
            <reference field="4294967294" count="1" selected="0">
              <x v="0"/>
            </reference>
          </references>
        </pivotArea>
      </autoSortScope>
    </pivotField>
  </pivotFields>
  <rowFields count="1">
    <field x="0"/>
  </rowFields>
  <rowItems count="6">
    <i>
      <x v="2"/>
    </i>
    <i>
      <x v="1"/>
    </i>
    <i>
      <x v="4"/>
    </i>
    <i>
      <x v="3"/>
    </i>
    <i>
      <x/>
    </i>
    <i t="grand">
      <x/>
    </i>
  </rowItems>
  <colItems count="1">
    <i/>
  </colItems>
  <dataFields count="1">
    <dataField name="计数项:当前使用品牌" fld="0" subtotal="count" showDataAs="percentOfTotal" baseField="0" baseItem="0" numFmtId="10"/>
  </dataFields>
  <formats count="3">
    <format dxfId="6">
      <pivotArea type="all" dataOnly="0" outline="0" fieldPosition="0"/>
    </format>
    <format dxfId="5">
      <pivotArea type="all" dataOnly="0" outline="0" fieldPosition="0"/>
    </format>
    <format dxfId="4">
      <pivotArea outline="0" fieldPosition="0">
        <references count="1">
          <reference field="4294967294" count="1">
            <x v="0"/>
          </reference>
        </references>
      </pivotArea>
    </format>
  </formats>
  <chartFormats count="3">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0" count="1" selected="0">
            <x v="0"/>
          </reference>
        </references>
      </pivotArea>
    </chartFormat>
    <chartFormat chart="1" format="2">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21"/>
  <sheetViews>
    <sheetView showGridLines="0" workbookViewId="0">
      <selection activeCell="J31" sqref="J31"/>
    </sheetView>
  </sheetViews>
  <sheetFormatPr defaultRowHeight="13.5"/>
  <sheetData>
    <row r="1" spans="1:9" ht="28.5" customHeight="1" thickBot="1">
      <c r="A1" s="24" t="s">
        <v>0</v>
      </c>
      <c r="B1" s="24"/>
      <c r="C1" s="24"/>
      <c r="D1" s="24"/>
      <c r="E1" s="24"/>
      <c r="F1" s="24"/>
      <c r="G1" s="24"/>
      <c r="H1" s="24"/>
      <c r="I1" s="24"/>
    </row>
    <row r="2" spans="1:9" ht="48" customHeight="1" thickTop="1">
      <c r="A2" s="25" t="s">
        <v>1</v>
      </c>
      <c r="B2" s="26"/>
      <c r="C2" s="26"/>
      <c r="D2" s="26"/>
      <c r="E2" s="26"/>
      <c r="F2" s="26"/>
      <c r="G2" s="26"/>
      <c r="H2" s="26"/>
      <c r="I2" s="26"/>
    </row>
    <row r="3" spans="1:9" ht="15.95" customHeight="1">
      <c r="A3" s="3" t="s">
        <v>13</v>
      </c>
      <c r="B3" s="2"/>
      <c r="C3" s="2"/>
      <c r="D3" s="2"/>
      <c r="E3" s="2"/>
      <c r="F3" s="2"/>
      <c r="G3" s="2"/>
      <c r="H3" s="2"/>
      <c r="I3" s="2"/>
    </row>
    <row r="4" spans="1:9" ht="15.95" customHeight="1">
      <c r="A4" s="1" t="s">
        <v>6</v>
      </c>
      <c r="B4" s="1"/>
      <c r="C4" s="1"/>
      <c r="D4" s="1"/>
      <c r="E4" s="1"/>
      <c r="F4" s="1"/>
      <c r="G4" s="1"/>
      <c r="H4" s="1"/>
      <c r="I4" s="1"/>
    </row>
    <row r="5" spans="1:9" ht="15.95" customHeight="1">
      <c r="A5" s="1" t="s">
        <v>7</v>
      </c>
      <c r="B5" s="1"/>
      <c r="C5" s="1"/>
      <c r="D5" s="1"/>
      <c r="E5" s="1"/>
      <c r="F5" s="1"/>
      <c r="G5" s="1"/>
      <c r="H5" s="1"/>
      <c r="I5" s="1"/>
    </row>
    <row r="6" spans="1:9" ht="15.95" customHeight="1">
      <c r="A6" s="1" t="s">
        <v>12</v>
      </c>
      <c r="B6" s="1"/>
      <c r="C6" s="1"/>
      <c r="D6" s="1"/>
      <c r="E6" s="1"/>
      <c r="F6" s="1"/>
      <c r="G6" s="1"/>
      <c r="H6" s="1"/>
      <c r="I6" s="1"/>
    </row>
    <row r="7" spans="1:9" ht="15.95" customHeight="1">
      <c r="A7" s="3" t="s">
        <v>18</v>
      </c>
      <c r="B7" s="2"/>
      <c r="C7" s="2"/>
      <c r="D7" s="2"/>
      <c r="E7" s="2"/>
      <c r="F7" s="2"/>
      <c r="G7" s="2"/>
      <c r="H7" s="2"/>
      <c r="I7" s="2"/>
    </row>
    <row r="8" spans="1:9" ht="15.95" customHeight="1">
      <c r="A8" s="1"/>
      <c r="B8" s="1"/>
      <c r="C8" s="1"/>
      <c r="D8" s="1"/>
      <c r="E8" s="1"/>
      <c r="F8" s="1"/>
      <c r="G8" s="1"/>
      <c r="H8" s="1"/>
      <c r="I8" s="1"/>
    </row>
    <row r="9" spans="1:9" ht="15.95" customHeight="1">
      <c r="A9" s="3" t="s">
        <v>19</v>
      </c>
      <c r="B9" s="2"/>
      <c r="C9" s="2"/>
      <c r="D9" s="2"/>
      <c r="E9" s="2"/>
      <c r="F9" s="2"/>
      <c r="G9" s="2"/>
      <c r="H9" s="2"/>
      <c r="I9" s="2"/>
    </row>
    <row r="10" spans="1:9" ht="15.95" customHeight="1">
      <c r="A10" s="1"/>
      <c r="B10" s="1"/>
      <c r="C10" s="1"/>
      <c r="D10" s="1"/>
      <c r="E10" s="1"/>
      <c r="F10" s="1"/>
      <c r="G10" s="1"/>
      <c r="H10" s="1"/>
      <c r="I10" s="1"/>
    </row>
    <row r="11" spans="1:9" ht="15.95" customHeight="1">
      <c r="A11" s="3" t="s">
        <v>2</v>
      </c>
      <c r="B11" s="2"/>
      <c r="C11" s="2"/>
      <c r="D11" s="2"/>
      <c r="E11" s="2"/>
      <c r="F11" s="2"/>
      <c r="G11" s="2"/>
      <c r="H11" s="2"/>
      <c r="I11" s="2"/>
    </row>
    <row r="12" spans="1:9" ht="15.95" customHeight="1">
      <c r="A12" s="1" t="s">
        <v>8</v>
      </c>
      <c r="B12" s="1"/>
      <c r="C12" s="1"/>
      <c r="D12" s="1"/>
      <c r="E12" s="1"/>
      <c r="F12" s="1"/>
      <c r="G12" s="1"/>
      <c r="H12" s="1"/>
      <c r="I12" s="1"/>
    </row>
    <row r="13" spans="1:9" ht="15.95" customHeight="1">
      <c r="A13" s="1" t="s">
        <v>9</v>
      </c>
      <c r="B13" s="1"/>
      <c r="C13" s="1"/>
      <c r="D13" s="1"/>
      <c r="E13" s="1"/>
      <c r="F13" s="1"/>
      <c r="G13" s="1"/>
      <c r="H13" s="1"/>
      <c r="I13" s="1"/>
    </row>
    <row r="14" spans="1:9" ht="15.95" customHeight="1">
      <c r="A14" s="1" t="s">
        <v>10</v>
      </c>
      <c r="B14" s="1"/>
      <c r="C14" s="1"/>
      <c r="D14" s="1"/>
      <c r="E14" s="1"/>
      <c r="F14" s="1"/>
      <c r="G14" s="1"/>
      <c r="H14" s="1"/>
      <c r="I14" s="1"/>
    </row>
    <row r="15" spans="1:9" ht="15.95" customHeight="1">
      <c r="A15" s="1" t="s">
        <v>11</v>
      </c>
      <c r="B15" s="1"/>
      <c r="C15" s="1"/>
      <c r="D15" s="1"/>
      <c r="E15" s="1"/>
      <c r="F15" s="1"/>
      <c r="G15" s="1"/>
      <c r="H15" s="1"/>
      <c r="I15" s="1"/>
    </row>
    <row r="16" spans="1:9" ht="15.95" customHeight="1">
      <c r="A16" s="3" t="s">
        <v>3</v>
      </c>
      <c r="B16" s="2"/>
      <c r="C16" s="2"/>
      <c r="D16" s="2"/>
      <c r="E16" s="2"/>
      <c r="F16" s="2"/>
      <c r="G16" s="2"/>
      <c r="H16" s="2"/>
      <c r="I16" s="2"/>
    </row>
    <row r="17" spans="1:9" ht="15.95" customHeight="1">
      <c r="A17" s="1"/>
      <c r="B17" s="1"/>
      <c r="C17" s="1"/>
      <c r="D17" s="1"/>
      <c r="E17" s="1"/>
      <c r="F17" s="1"/>
      <c r="G17" s="1"/>
      <c r="H17" s="1"/>
      <c r="I17" s="1"/>
    </row>
    <row r="18" spans="1:9" ht="15.95" customHeight="1">
      <c r="A18" s="3" t="s">
        <v>4</v>
      </c>
      <c r="B18" s="2"/>
      <c r="C18" s="2"/>
      <c r="D18" s="2"/>
      <c r="E18" s="2"/>
      <c r="F18" s="2"/>
      <c r="G18" s="2"/>
      <c r="H18" s="2"/>
      <c r="I18" s="2"/>
    </row>
    <row r="19" spans="1:9" ht="15.95" customHeight="1">
      <c r="A19" s="1"/>
      <c r="B19" s="1"/>
      <c r="C19" s="1"/>
      <c r="D19" s="1"/>
      <c r="E19" s="1"/>
      <c r="F19" s="1"/>
      <c r="G19" s="1"/>
      <c r="H19" s="1"/>
      <c r="I19" s="1"/>
    </row>
    <row r="20" spans="1:9" ht="15.95" customHeight="1">
      <c r="A20" s="3" t="s">
        <v>5</v>
      </c>
      <c r="B20" s="2"/>
      <c r="C20" s="2"/>
      <c r="D20" s="2"/>
      <c r="E20" s="2"/>
      <c r="F20" s="2"/>
      <c r="G20" s="2"/>
      <c r="H20" s="2"/>
      <c r="I20" s="2"/>
    </row>
    <row r="21" spans="1:9" ht="15.95" customHeight="1">
      <c r="A21" s="1"/>
      <c r="B21" s="1"/>
      <c r="C21" s="1"/>
      <c r="D21" s="1"/>
      <c r="E21" s="1"/>
      <c r="F21" s="1"/>
      <c r="G21" s="1"/>
      <c r="H21" s="1"/>
      <c r="I21" s="1"/>
    </row>
  </sheetData>
  <mergeCells count="2">
    <mergeCell ref="A1:I1"/>
    <mergeCell ref="A2:I2"/>
  </mergeCells>
  <phoneticPr fontId="1" type="noConversion"/>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323850</xdr:colOff>
                    <xdr:row>3</xdr:row>
                    <xdr:rowOff>28575</xdr:rowOff>
                  </from>
                  <to>
                    <xdr:col>2</xdr:col>
                    <xdr:colOff>114300</xdr:colOff>
                    <xdr:row>4</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676275</xdr:colOff>
                    <xdr:row>3</xdr:row>
                    <xdr:rowOff>28575</xdr:rowOff>
                  </from>
                  <to>
                    <xdr:col>3</xdr:col>
                    <xdr:colOff>466725</xdr:colOff>
                    <xdr:row>4</xdr:row>
                    <xdr:rowOff>38100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xdr:col>
                    <xdr:colOff>323850</xdr:colOff>
                    <xdr:row>4</xdr:row>
                    <xdr:rowOff>0</xdr:rowOff>
                  </from>
                  <to>
                    <xdr:col>2</xdr:col>
                    <xdr:colOff>295275</xdr:colOff>
                    <xdr:row>5</xdr:row>
                    <xdr:rowOff>9525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2</xdr:col>
                    <xdr:colOff>676275</xdr:colOff>
                    <xdr:row>4</xdr:row>
                    <xdr:rowOff>0</xdr:rowOff>
                  </from>
                  <to>
                    <xdr:col>3</xdr:col>
                    <xdr:colOff>619125</xdr:colOff>
                    <xdr:row>5</xdr:row>
                    <xdr:rowOff>9525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4</xdr:col>
                    <xdr:colOff>123825</xdr:colOff>
                    <xdr:row>4</xdr:row>
                    <xdr:rowOff>0</xdr:rowOff>
                  </from>
                  <to>
                    <xdr:col>5</xdr:col>
                    <xdr:colOff>66675</xdr:colOff>
                    <xdr:row>5</xdr:row>
                    <xdr:rowOff>9525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xdr:col>
                    <xdr:colOff>323850</xdr:colOff>
                    <xdr:row>7</xdr:row>
                    <xdr:rowOff>0</xdr:rowOff>
                  </from>
                  <to>
                    <xdr:col>2</xdr:col>
                    <xdr:colOff>295275</xdr:colOff>
                    <xdr:row>8</xdr:row>
                    <xdr:rowOff>9525</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2</xdr:col>
                    <xdr:colOff>676275</xdr:colOff>
                    <xdr:row>7</xdr:row>
                    <xdr:rowOff>0</xdr:rowOff>
                  </from>
                  <to>
                    <xdr:col>3</xdr:col>
                    <xdr:colOff>619125</xdr:colOff>
                    <xdr:row>8</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4</xdr:col>
                    <xdr:colOff>123825</xdr:colOff>
                    <xdr:row>7</xdr:row>
                    <xdr:rowOff>0</xdr:rowOff>
                  </from>
                  <to>
                    <xdr:col>5</xdr:col>
                    <xdr:colOff>66675</xdr:colOff>
                    <xdr:row>8</xdr:row>
                    <xdr:rowOff>9525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xdr:col>
                    <xdr:colOff>333375</xdr:colOff>
                    <xdr:row>5</xdr:row>
                    <xdr:rowOff>0</xdr:rowOff>
                  </from>
                  <to>
                    <xdr:col>2</xdr:col>
                    <xdr:colOff>457200</xdr:colOff>
                    <xdr:row>6</xdr:row>
                    <xdr:rowOff>9525</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3</xdr:col>
                    <xdr:colOff>0</xdr:colOff>
                    <xdr:row>5</xdr:row>
                    <xdr:rowOff>0</xdr:rowOff>
                  </from>
                  <to>
                    <xdr:col>3</xdr:col>
                    <xdr:colOff>628650</xdr:colOff>
                    <xdr:row>6</xdr:row>
                    <xdr:rowOff>9525</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4</xdr:col>
                    <xdr:colOff>133350</xdr:colOff>
                    <xdr:row>5</xdr:row>
                    <xdr:rowOff>0</xdr:rowOff>
                  </from>
                  <to>
                    <xdr:col>5</xdr:col>
                    <xdr:colOff>76200</xdr:colOff>
                    <xdr:row>6</xdr:row>
                    <xdr:rowOff>9525</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from>
                    <xdr:col>1</xdr:col>
                    <xdr:colOff>333375</xdr:colOff>
                    <xdr:row>9</xdr:row>
                    <xdr:rowOff>0</xdr:rowOff>
                  </from>
                  <to>
                    <xdr:col>2</xdr:col>
                    <xdr:colOff>304800</xdr:colOff>
                    <xdr:row>10</xdr:row>
                    <xdr:rowOff>9525</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3</xdr:col>
                    <xdr:colOff>123825</xdr:colOff>
                    <xdr:row>9</xdr:row>
                    <xdr:rowOff>0</xdr:rowOff>
                  </from>
                  <to>
                    <xdr:col>4</xdr:col>
                    <xdr:colOff>247650</xdr:colOff>
                    <xdr:row>10</xdr:row>
                    <xdr:rowOff>9525</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4</xdr:col>
                    <xdr:colOff>638175</xdr:colOff>
                    <xdr:row>9</xdr:row>
                    <xdr:rowOff>0</xdr:rowOff>
                  </from>
                  <to>
                    <xdr:col>6</xdr:col>
                    <xdr:colOff>171450</xdr:colOff>
                    <xdr:row>10</xdr:row>
                    <xdr:rowOff>9525</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6</xdr:col>
                    <xdr:colOff>314325</xdr:colOff>
                    <xdr:row>9</xdr:row>
                    <xdr:rowOff>0</xdr:rowOff>
                  </from>
                  <to>
                    <xdr:col>7</xdr:col>
                    <xdr:colOff>533400</xdr:colOff>
                    <xdr:row>10</xdr:row>
                    <xdr:rowOff>9525</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1</xdr:col>
                    <xdr:colOff>333375</xdr:colOff>
                    <xdr:row>11</xdr:row>
                    <xdr:rowOff>9525</xdr:rowOff>
                  </from>
                  <to>
                    <xdr:col>2</xdr:col>
                    <xdr:colOff>304800</xdr:colOff>
                    <xdr:row>12</xdr:row>
                    <xdr:rowOff>19050</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3</xdr:col>
                    <xdr:colOff>123825</xdr:colOff>
                    <xdr:row>11</xdr:row>
                    <xdr:rowOff>9525</xdr:rowOff>
                  </from>
                  <to>
                    <xdr:col>4</xdr:col>
                    <xdr:colOff>247650</xdr:colOff>
                    <xdr:row>12</xdr:row>
                    <xdr:rowOff>19050</xdr:rowOff>
                  </to>
                </anchor>
              </controlPr>
            </control>
          </mc:Choice>
        </mc:AlternateContent>
        <mc:AlternateContent xmlns:mc="http://schemas.openxmlformats.org/markup-compatibility/2006">
          <mc:Choice Requires="x14">
            <control shapeId="1042" r:id="rId21" name="Option Button 18">
              <controlPr defaultSize="0" autoFill="0" autoLine="0" autoPict="0">
                <anchor moveWithCells="1">
                  <from>
                    <xdr:col>4</xdr:col>
                    <xdr:colOff>638175</xdr:colOff>
                    <xdr:row>11</xdr:row>
                    <xdr:rowOff>9525</xdr:rowOff>
                  </from>
                  <to>
                    <xdr:col>6</xdr:col>
                    <xdr:colOff>171450</xdr:colOff>
                    <xdr:row>12</xdr:row>
                    <xdr:rowOff>19050</xdr:rowOff>
                  </to>
                </anchor>
              </controlPr>
            </control>
          </mc:Choice>
        </mc:AlternateContent>
        <mc:AlternateContent xmlns:mc="http://schemas.openxmlformats.org/markup-compatibility/2006">
          <mc:Choice Requires="x14">
            <control shapeId="1043" r:id="rId22" name="Option Button 19">
              <controlPr defaultSize="0" autoFill="0" autoLine="0" autoPict="0">
                <anchor moveWithCells="1">
                  <from>
                    <xdr:col>6</xdr:col>
                    <xdr:colOff>314325</xdr:colOff>
                    <xdr:row>11</xdr:row>
                    <xdr:rowOff>9525</xdr:rowOff>
                  </from>
                  <to>
                    <xdr:col>7</xdr:col>
                    <xdr:colOff>533400</xdr:colOff>
                    <xdr:row>12</xdr:row>
                    <xdr:rowOff>19050</xdr:rowOff>
                  </to>
                </anchor>
              </controlPr>
            </control>
          </mc:Choice>
        </mc:AlternateContent>
        <mc:AlternateContent xmlns:mc="http://schemas.openxmlformats.org/markup-compatibility/2006">
          <mc:Choice Requires="x14">
            <control shapeId="1044" r:id="rId23" name="Option Button 20">
              <controlPr defaultSize="0" autoFill="0" autoLine="0" autoPict="0">
                <anchor moveWithCells="1">
                  <from>
                    <xdr:col>1</xdr:col>
                    <xdr:colOff>333375</xdr:colOff>
                    <xdr:row>12</xdr:row>
                    <xdr:rowOff>0</xdr:rowOff>
                  </from>
                  <to>
                    <xdr:col>2</xdr:col>
                    <xdr:colOff>304800</xdr:colOff>
                    <xdr:row>13</xdr:row>
                    <xdr:rowOff>9525</xdr:rowOff>
                  </to>
                </anchor>
              </controlPr>
            </control>
          </mc:Choice>
        </mc:AlternateContent>
        <mc:AlternateContent xmlns:mc="http://schemas.openxmlformats.org/markup-compatibility/2006">
          <mc:Choice Requires="x14">
            <control shapeId="1045" r:id="rId24" name="Option Button 21">
              <controlPr defaultSize="0" autoFill="0" autoLine="0" autoPict="0">
                <anchor moveWithCells="1">
                  <from>
                    <xdr:col>3</xdr:col>
                    <xdr:colOff>123825</xdr:colOff>
                    <xdr:row>12</xdr:row>
                    <xdr:rowOff>0</xdr:rowOff>
                  </from>
                  <to>
                    <xdr:col>4</xdr:col>
                    <xdr:colOff>247650</xdr:colOff>
                    <xdr:row>13</xdr:row>
                    <xdr:rowOff>9525</xdr:rowOff>
                  </to>
                </anchor>
              </controlPr>
            </control>
          </mc:Choice>
        </mc:AlternateContent>
        <mc:AlternateContent xmlns:mc="http://schemas.openxmlformats.org/markup-compatibility/2006">
          <mc:Choice Requires="x14">
            <control shapeId="1046" r:id="rId25" name="Option Button 22">
              <controlPr defaultSize="0" autoFill="0" autoLine="0" autoPict="0">
                <anchor moveWithCells="1">
                  <from>
                    <xdr:col>4</xdr:col>
                    <xdr:colOff>638175</xdr:colOff>
                    <xdr:row>12</xdr:row>
                    <xdr:rowOff>0</xdr:rowOff>
                  </from>
                  <to>
                    <xdr:col>6</xdr:col>
                    <xdr:colOff>171450</xdr:colOff>
                    <xdr:row>13</xdr:row>
                    <xdr:rowOff>9525</xdr:rowOff>
                  </to>
                </anchor>
              </controlPr>
            </control>
          </mc:Choice>
        </mc:AlternateContent>
        <mc:AlternateContent xmlns:mc="http://schemas.openxmlformats.org/markup-compatibility/2006">
          <mc:Choice Requires="x14">
            <control shapeId="1047" r:id="rId26" name="Option Button 23">
              <controlPr defaultSize="0" autoFill="0" autoLine="0" autoPict="0">
                <anchor moveWithCells="1">
                  <from>
                    <xdr:col>6</xdr:col>
                    <xdr:colOff>314325</xdr:colOff>
                    <xdr:row>12</xdr:row>
                    <xdr:rowOff>0</xdr:rowOff>
                  </from>
                  <to>
                    <xdr:col>7</xdr:col>
                    <xdr:colOff>533400</xdr:colOff>
                    <xdr:row>13</xdr:row>
                    <xdr:rowOff>9525</xdr:rowOff>
                  </to>
                </anchor>
              </controlPr>
            </control>
          </mc:Choice>
        </mc:AlternateContent>
        <mc:AlternateContent xmlns:mc="http://schemas.openxmlformats.org/markup-compatibility/2006">
          <mc:Choice Requires="x14">
            <control shapeId="1048" r:id="rId27" name="Option Button 24">
              <controlPr defaultSize="0" autoFill="0" autoLine="0" autoPict="0">
                <anchor moveWithCells="1">
                  <from>
                    <xdr:col>1</xdr:col>
                    <xdr:colOff>333375</xdr:colOff>
                    <xdr:row>13</xdr:row>
                    <xdr:rowOff>0</xdr:rowOff>
                  </from>
                  <to>
                    <xdr:col>2</xdr:col>
                    <xdr:colOff>304800</xdr:colOff>
                    <xdr:row>14</xdr:row>
                    <xdr:rowOff>9525</xdr:rowOff>
                  </to>
                </anchor>
              </controlPr>
            </control>
          </mc:Choice>
        </mc:AlternateContent>
        <mc:AlternateContent xmlns:mc="http://schemas.openxmlformats.org/markup-compatibility/2006">
          <mc:Choice Requires="x14">
            <control shapeId="1049" r:id="rId28" name="Option Button 25">
              <controlPr defaultSize="0" autoFill="0" autoLine="0" autoPict="0">
                <anchor moveWithCells="1">
                  <from>
                    <xdr:col>3</xdr:col>
                    <xdr:colOff>123825</xdr:colOff>
                    <xdr:row>13</xdr:row>
                    <xdr:rowOff>0</xdr:rowOff>
                  </from>
                  <to>
                    <xdr:col>4</xdr:col>
                    <xdr:colOff>247650</xdr:colOff>
                    <xdr:row>14</xdr:row>
                    <xdr:rowOff>9525</xdr:rowOff>
                  </to>
                </anchor>
              </controlPr>
            </control>
          </mc:Choice>
        </mc:AlternateContent>
        <mc:AlternateContent xmlns:mc="http://schemas.openxmlformats.org/markup-compatibility/2006">
          <mc:Choice Requires="x14">
            <control shapeId="1050" r:id="rId29" name="Option Button 26">
              <controlPr defaultSize="0" autoFill="0" autoLine="0" autoPict="0">
                <anchor moveWithCells="1">
                  <from>
                    <xdr:col>4</xdr:col>
                    <xdr:colOff>638175</xdr:colOff>
                    <xdr:row>13</xdr:row>
                    <xdr:rowOff>0</xdr:rowOff>
                  </from>
                  <to>
                    <xdr:col>6</xdr:col>
                    <xdr:colOff>171450</xdr:colOff>
                    <xdr:row>14</xdr:row>
                    <xdr:rowOff>9525</xdr:rowOff>
                  </to>
                </anchor>
              </controlPr>
            </control>
          </mc:Choice>
        </mc:AlternateContent>
        <mc:AlternateContent xmlns:mc="http://schemas.openxmlformats.org/markup-compatibility/2006">
          <mc:Choice Requires="x14">
            <control shapeId="1051" r:id="rId30" name="Option Button 27">
              <controlPr defaultSize="0" autoFill="0" autoLine="0" autoPict="0">
                <anchor moveWithCells="1">
                  <from>
                    <xdr:col>6</xdr:col>
                    <xdr:colOff>314325</xdr:colOff>
                    <xdr:row>13</xdr:row>
                    <xdr:rowOff>0</xdr:rowOff>
                  </from>
                  <to>
                    <xdr:col>7</xdr:col>
                    <xdr:colOff>533400</xdr:colOff>
                    <xdr:row>14</xdr:row>
                    <xdr:rowOff>9525</xdr:rowOff>
                  </to>
                </anchor>
              </controlPr>
            </control>
          </mc:Choice>
        </mc:AlternateContent>
        <mc:AlternateContent xmlns:mc="http://schemas.openxmlformats.org/markup-compatibility/2006">
          <mc:Choice Requires="x14">
            <control shapeId="1052" r:id="rId31" name="Option Button 28">
              <controlPr defaultSize="0" autoFill="0" autoLine="0" autoPict="0">
                <anchor moveWithCells="1">
                  <from>
                    <xdr:col>1</xdr:col>
                    <xdr:colOff>333375</xdr:colOff>
                    <xdr:row>14</xdr:row>
                    <xdr:rowOff>0</xdr:rowOff>
                  </from>
                  <to>
                    <xdr:col>2</xdr:col>
                    <xdr:colOff>304800</xdr:colOff>
                    <xdr:row>15</xdr:row>
                    <xdr:rowOff>9525</xdr:rowOff>
                  </to>
                </anchor>
              </controlPr>
            </control>
          </mc:Choice>
        </mc:AlternateContent>
        <mc:AlternateContent xmlns:mc="http://schemas.openxmlformats.org/markup-compatibility/2006">
          <mc:Choice Requires="x14">
            <control shapeId="1053" r:id="rId32" name="Option Button 29">
              <controlPr defaultSize="0" autoFill="0" autoLine="0" autoPict="0">
                <anchor moveWithCells="1">
                  <from>
                    <xdr:col>3</xdr:col>
                    <xdr:colOff>123825</xdr:colOff>
                    <xdr:row>14</xdr:row>
                    <xdr:rowOff>0</xdr:rowOff>
                  </from>
                  <to>
                    <xdr:col>4</xdr:col>
                    <xdr:colOff>247650</xdr:colOff>
                    <xdr:row>15</xdr:row>
                    <xdr:rowOff>9525</xdr:rowOff>
                  </to>
                </anchor>
              </controlPr>
            </control>
          </mc:Choice>
        </mc:AlternateContent>
        <mc:AlternateContent xmlns:mc="http://schemas.openxmlformats.org/markup-compatibility/2006">
          <mc:Choice Requires="x14">
            <control shapeId="1054" r:id="rId33" name="Option Button 30">
              <controlPr defaultSize="0" autoFill="0" autoLine="0" autoPict="0">
                <anchor moveWithCells="1">
                  <from>
                    <xdr:col>4</xdr:col>
                    <xdr:colOff>638175</xdr:colOff>
                    <xdr:row>14</xdr:row>
                    <xdr:rowOff>0</xdr:rowOff>
                  </from>
                  <to>
                    <xdr:col>6</xdr:col>
                    <xdr:colOff>171450</xdr:colOff>
                    <xdr:row>15</xdr:row>
                    <xdr:rowOff>9525</xdr:rowOff>
                  </to>
                </anchor>
              </controlPr>
            </control>
          </mc:Choice>
        </mc:AlternateContent>
        <mc:AlternateContent xmlns:mc="http://schemas.openxmlformats.org/markup-compatibility/2006">
          <mc:Choice Requires="x14">
            <control shapeId="1055" r:id="rId34" name="Option Button 31">
              <controlPr defaultSize="0" autoFill="0" autoLine="0" autoPict="0">
                <anchor moveWithCells="1">
                  <from>
                    <xdr:col>6</xdr:col>
                    <xdr:colOff>314325</xdr:colOff>
                    <xdr:row>14</xdr:row>
                    <xdr:rowOff>0</xdr:rowOff>
                  </from>
                  <to>
                    <xdr:col>7</xdr:col>
                    <xdr:colOff>533400</xdr:colOff>
                    <xdr:row>15</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xdr:col>
                    <xdr:colOff>333375</xdr:colOff>
                    <xdr:row>16</xdr:row>
                    <xdr:rowOff>0</xdr:rowOff>
                  </from>
                  <to>
                    <xdr:col>2</xdr:col>
                    <xdr:colOff>428625</xdr:colOff>
                    <xdr:row>17</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xdr:col>
                    <xdr:colOff>142875</xdr:colOff>
                    <xdr:row>16</xdr:row>
                    <xdr:rowOff>0</xdr:rowOff>
                  </from>
                  <to>
                    <xdr:col>4</xdr:col>
                    <xdr:colOff>238125</xdr:colOff>
                    <xdr:row>17</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657225</xdr:colOff>
                    <xdr:row>16</xdr:row>
                    <xdr:rowOff>0</xdr:rowOff>
                  </from>
                  <to>
                    <xdr:col>6</xdr:col>
                    <xdr:colOff>66675</xdr:colOff>
                    <xdr:row>17</xdr:row>
                    <xdr:rowOff>9525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6</xdr:col>
                    <xdr:colOff>304800</xdr:colOff>
                    <xdr:row>16</xdr:row>
                    <xdr:rowOff>0</xdr:rowOff>
                  </from>
                  <to>
                    <xdr:col>7</xdr:col>
                    <xdr:colOff>400050</xdr:colOff>
                    <xdr:row>17</xdr:row>
                    <xdr:rowOff>9525</xdr:rowOff>
                  </to>
                </anchor>
              </controlPr>
            </control>
          </mc:Choice>
        </mc:AlternateContent>
        <mc:AlternateContent xmlns:mc="http://schemas.openxmlformats.org/markup-compatibility/2006">
          <mc:Choice Requires="x14">
            <control shapeId="1060" r:id="rId39" name="Option Button 36">
              <controlPr defaultSize="0" autoFill="0" autoLine="0" autoPict="0">
                <anchor moveWithCells="1">
                  <from>
                    <xdr:col>1</xdr:col>
                    <xdr:colOff>333375</xdr:colOff>
                    <xdr:row>18</xdr:row>
                    <xdr:rowOff>9525</xdr:rowOff>
                  </from>
                  <to>
                    <xdr:col>2</xdr:col>
                    <xdr:colOff>304800</xdr:colOff>
                    <xdr:row>19</xdr:row>
                    <xdr:rowOff>19050</xdr:rowOff>
                  </to>
                </anchor>
              </controlPr>
            </control>
          </mc:Choice>
        </mc:AlternateContent>
        <mc:AlternateContent xmlns:mc="http://schemas.openxmlformats.org/markup-compatibility/2006">
          <mc:Choice Requires="x14">
            <control shapeId="1061" r:id="rId40" name="Option Button 37">
              <controlPr defaultSize="0" autoFill="0" autoLine="0" autoPict="0">
                <anchor moveWithCells="1">
                  <from>
                    <xdr:col>3</xdr:col>
                    <xdr:colOff>123825</xdr:colOff>
                    <xdr:row>18</xdr:row>
                    <xdr:rowOff>9525</xdr:rowOff>
                  </from>
                  <to>
                    <xdr:col>4</xdr:col>
                    <xdr:colOff>247650</xdr:colOff>
                    <xdr:row>19</xdr:row>
                    <xdr:rowOff>19050</xdr:rowOff>
                  </to>
                </anchor>
              </controlPr>
            </control>
          </mc:Choice>
        </mc:AlternateContent>
        <mc:AlternateContent xmlns:mc="http://schemas.openxmlformats.org/markup-compatibility/2006">
          <mc:Choice Requires="x14">
            <control shapeId="1062" r:id="rId41" name="Option Button 38">
              <controlPr defaultSize="0" autoFill="0" autoLine="0" autoPict="0">
                <anchor moveWithCells="1">
                  <from>
                    <xdr:col>4</xdr:col>
                    <xdr:colOff>638175</xdr:colOff>
                    <xdr:row>18</xdr:row>
                    <xdr:rowOff>9525</xdr:rowOff>
                  </from>
                  <to>
                    <xdr:col>6</xdr:col>
                    <xdr:colOff>171450</xdr:colOff>
                    <xdr:row>19</xdr:row>
                    <xdr:rowOff>19050</xdr:rowOff>
                  </to>
                </anchor>
              </controlPr>
            </control>
          </mc:Choice>
        </mc:AlternateContent>
        <mc:AlternateContent xmlns:mc="http://schemas.openxmlformats.org/markup-compatibility/2006">
          <mc:Choice Requires="x14">
            <control shapeId="1063" r:id="rId42" name="Option Button 39">
              <controlPr defaultSize="0" autoFill="0" autoLine="0" autoPict="0">
                <anchor moveWithCells="1">
                  <from>
                    <xdr:col>6</xdr:col>
                    <xdr:colOff>314325</xdr:colOff>
                    <xdr:row>18</xdr:row>
                    <xdr:rowOff>9525</xdr:rowOff>
                  </from>
                  <to>
                    <xdr:col>7</xdr:col>
                    <xdr:colOff>533400</xdr:colOff>
                    <xdr:row>19</xdr:row>
                    <xdr:rowOff>19050</xdr:rowOff>
                  </to>
                </anchor>
              </controlPr>
            </control>
          </mc:Choice>
        </mc:AlternateContent>
        <mc:AlternateContent xmlns:mc="http://schemas.openxmlformats.org/markup-compatibility/2006">
          <mc:Choice Requires="x14">
            <control shapeId="1064" r:id="rId43" name="Option Button 40">
              <controlPr defaultSize="0" autoFill="0" autoLine="0" autoPict="0">
                <anchor moveWithCells="1">
                  <from>
                    <xdr:col>1</xdr:col>
                    <xdr:colOff>342900</xdr:colOff>
                    <xdr:row>20</xdr:row>
                    <xdr:rowOff>0</xdr:rowOff>
                  </from>
                  <to>
                    <xdr:col>2</xdr:col>
                    <xdr:colOff>314325</xdr:colOff>
                    <xdr:row>21</xdr:row>
                    <xdr:rowOff>9525</xdr:rowOff>
                  </to>
                </anchor>
              </controlPr>
            </control>
          </mc:Choice>
        </mc:AlternateContent>
        <mc:AlternateContent xmlns:mc="http://schemas.openxmlformats.org/markup-compatibility/2006">
          <mc:Choice Requires="x14">
            <control shapeId="1065" r:id="rId44" name="Option Button 41">
              <controlPr defaultSize="0" autoFill="0" autoLine="0" autoPict="0">
                <anchor moveWithCells="1">
                  <from>
                    <xdr:col>3</xdr:col>
                    <xdr:colOff>133350</xdr:colOff>
                    <xdr:row>20</xdr:row>
                    <xdr:rowOff>0</xdr:rowOff>
                  </from>
                  <to>
                    <xdr:col>4</xdr:col>
                    <xdr:colOff>257175</xdr:colOff>
                    <xdr:row>21</xdr:row>
                    <xdr:rowOff>9525</xdr:rowOff>
                  </to>
                </anchor>
              </controlPr>
            </control>
          </mc:Choice>
        </mc:AlternateContent>
        <mc:AlternateContent xmlns:mc="http://schemas.openxmlformats.org/markup-compatibility/2006">
          <mc:Choice Requires="x14">
            <control shapeId="1066" r:id="rId45" name="Option Button 42">
              <controlPr defaultSize="0" autoFill="0" autoLine="0" autoPict="0">
                <anchor moveWithCells="1">
                  <from>
                    <xdr:col>5</xdr:col>
                    <xdr:colOff>285750</xdr:colOff>
                    <xdr:row>7</xdr:row>
                    <xdr:rowOff>0</xdr:rowOff>
                  </from>
                  <to>
                    <xdr:col>6</xdr:col>
                    <xdr:colOff>228600</xdr:colOff>
                    <xdr:row>8</xdr:row>
                    <xdr:rowOff>9525</xdr:rowOff>
                  </to>
                </anchor>
              </controlPr>
            </control>
          </mc:Choice>
        </mc:AlternateContent>
        <mc:AlternateContent xmlns:mc="http://schemas.openxmlformats.org/markup-compatibility/2006">
          <mc:Choice Requires="x14">
            <control shapeId="1067" r:id="rId46" name="Option Button 43">
              <controlPr defaultSize="0" autoFill="0" autoLine="0" autoPict="0">
                <anchor moveWithCells="1">
                  <from>
                    <xdr:col>6</xdr:col>
                    <xdr:colOff>523875</xdr:colOff>
                    <xdr:row>7</xdr:row>
                    <xdr:rowOff>0</xdr:rowOff>
                  </from>
                  <to>
                    <xdr:col>7</xdr:col>
                    <xdr:colOff>466725</xdr:colOff>
                    <xdr:row>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7"/>
  <sheetViews>
    <sheetView workbookViewId="0">
      <selection activeCell="E3" sqref="E3:E6"/>
    </sheetView>
  </sheetViews>
  <sheetFormatPr defaultRowHeight="13.5"/>
  <cols>
    <col min="1" max="1" width="6.75" customWidth="1"/>
    <col min="2" max="2" width="6" customWidth="1"/>
    <col min="3" max="3" width="7.875" customWidth="1"/>
    <col min="5" max="5" width="8.25" customWidth="1"/>
    <col min="7" max="7" width="11.25" customWidth="1"/>
    <col min="8" max="8" width="10.25" customWidth="1"/>
    <col min="9" max="9" width="12.25" customWidth="1"/>
  </cols>
  <sheetData>
    <row r="1" spans="1:11" ht="19.5">
      <c r="A1" s="27" t="s">
        <v>14</v>
      </c>
      <c r="B1" s="27"/>
      <c r="C1" s="27"/>
      <c r="D1" s="27"/>
      <c r="E1" s="27"/>
      <c r="F1" s="27"/>
      <c r="G1" s="27"/>
      <c r="H1" s="27"/>
      <c r="I1" s="27"/>
    </row>
    <row r="2" spans="1:11" ht="15.75">
      <c r="A2" s="5" t="s">
        <v>25</v>
      </c>
      <c r="B2" s="5" t="s">
        <v>15</v>
      </c>
      <c r="C2" s="5" t="s">
        <v>16</v>
      </c>
      <c r="D2" s="5" t="s">
        <v>17</v>
      </c>
      <c r="E2" s="5" t="s">
        <v>21</v>
      </c>
      <c r="F2" s="5" t="s">
        <v>20</v>
      </c>
      <c r="G2" s="5" t="s">
        <v>22</v>
      </c>
      <c r="H2" s="5" t="s">
        <v>23</v>
      </c>
      <c r="I2" s="5" t="s">
        <v>24</v>
      </c>
    </row>
    <row r="3" spans="1:11">
      <c r="A3" s="6">
        <v>1</v>
      </c>
      <c r="B3" s="6" t="s">
        <v>26</v>
      </c>
      <c r="C3" s="6" t="s">
        <v>27</v>
      </c>
      <c r="D3" s="6" t="s">
        <v>35</v>
      </c>
      <c r="E3" s="6" t="s">
        <v>38</v>
      </c>
      <c r="F3" s="6" t="s">
        <v>43</v>
      </c>
      <c r="G3" s="6" t="s">
        <v>31</v>
      </c>
      <c r="H3" s="6" t="s">
        <v>47</v>
      </c>
      <c r="I3" s="6" t="s">
        <v>51</v>
      </c>
    </row>
    <row r="4" spans="1:11">
      <c r="A4" s="6">
        <v>2</v>
      </c>
      <c r="B4" s="6" t="s">
        <v>28</v>
      </c>
      <c r="C4" s="6" t="s">
        <v>29</v>
      </c>
      <c r="D4" s="6" t="s">
        <v>36</v>
      </c>
      <c r="E4" s="6" t="s">
        <v>39</v>
      </c>
      <c r="F4" s="6" t="s">
        <v>44</v>
      </c>
      <c r="G4" s="6" t="s">
        <v>32</v>
      </c>
      <c r="H4" s="6" t="s">
        <v>48</v>
      </c>
      <c r="I4" s="6" t="s">
        <v>52</v>
      </c>
    </row>
    <row r="5" spans="1:11">
      <c r="A5" s="6">
        <v>3</v>
      </c>
      <c r="B5" s="6"/>
      <c r="C5" s="6" t="s">
        <v>30</v>
      </c>
      <c r="D5" s="6" t="s">
        <v>37</v>
      </c>
      <c r="E5" s="6" t="s">
        <v>40</v>
      </c>
      <c r="F5" s="6" t="s">
        <v>45</v>
      </c>
      <c r="G5" s="6" t="s">
        <v>33</v>
      </c>
      <c r="H5" s="6" t="s">
        <v>50</v>
      </c>
      <c r="I5" s="6"/>
      <c r="J5" s="4"/>
      <c r="K5" s="4"/>
    </row>
    <row r="6" spans="1:11">
      <c r="A6" s="6">
        <v>4</v>
      </c>
      <c r="B6" s="6"/>
      <c r="C6" s="6"/>
      <c r="D6" s="6"/>
      <c r="E6" s="6" t="s">
        <v>41</v>
      </c>
      <c r="F6" s="6" t="s">
        <v>46</v>
      </c>
      <c r="G6" s="6" t="s">
        <v>34</v>
      </c>
      <c r="H6" s="6" t="s">
        <v>49</v>
      </c>
      <c r="I6" s="6"/>
      <c r="J6" s="4"/>
      <c r="K6" s="1"/>
    </row>
    <row r="7" spans="1:11">
      <c r="A7" s="7">
        <v>5</v>
      </c>
      <c r="E7" s="7" t="s">
        <v>42</v>
      </c>
    </row>
  </sheetData>
  <mergeCells count="1">
    <mergeCell ref="A1:I1"/>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23"/>
  <sheetViews>
    <sheetView workbookViewId="0">
      <selection activeCell="C2" sqref="C1:C1048576"/>
    </sheetView>
  </sheetViews>
  <sheetFormatPr defaultRowHeight="13.5"/>
  <cols>
    <col min="1" max="1" width="4.5" customWidth="1"/>
    <col min="2" max="3" width="5" customWidth="1"/>
    <col min="4" max="4" width="4.625" customWidth="1"/>
    <col min="5" max="5" width="6.375" customWidth="1"/>
    <col min="6" max="6" width="4.5" customWidth="1"/>
    <col min="7" max="7" width="9.375" customWidth="1"/>
    <col min="8" max="8" width="8" customWidth="1"/>
    <col min="9" max="9" width="8.625" customWidth="1"/>
    <col min="10" max="10" width="4.625" customWidth="1"/>
    <col min="11" max="11" width="9.25" customWidth="1"/>
    <col min="12" max="13" width="7.25" customWidth="1"/>
    <col min="14" max="15" width="7.5" customWidth="1"/>
    <col min="16" max="17" width="7.625" customWidth="1"/>
    <col min="18" max="19" width="7.5" customWidth="1"/>
    <col min="20" max="21" width="11.25" customWidth="1"/>
    <col min="22" max="23" width="10.75" customWidth="1"/>
    <col min="24" max="25" width="8" customWidth="1"/>
    <col min="26" max="26" width="11.625" customWidth="1"/>
  </cols>
  <sheetData>
    <row r="1" spans="1:27" ht="23.25" customHeight="1">
      <c r="A1" s="28" t="s">
        <v>64</v>
      </c>
      <c r="B1" s="28"/>
      <c r="C1" s="28"/>
      <c r="D1" s="28"/>
      <c r="E1" s="28"/>
      <c r="F1" s="28"/>
      <c r="G1" s="28"/>
      <c r="H1" s="28"/>
      <c r="I1" s="28"/>
      <c r="J1" s="28"/>
      <c r="K1" s="28"/>
      <c r="L1" s="28"/>
      <c r="M1" s="28"/>
      <c r="N1" s="28"/>
      <c r="O1" s="28"/>
      <c r="P1" s="28"/>
      <c r="Q1" s="28"/>
      <c r="R1" s="28"/>
      <c r="S1" s="28"/>
      <c r="T1" s="28"/>
      <c r="U1" s="28"/>
      <c r="V1" s="28"/>
      <c r="W1" s="28"/>
      <c r="X1" s="28"/>
      <c r="Y1" s="28"/>
      <c r="Z1" s="28"/>
    </row>
    <row r="2" spans="1:27" ht="18" customHeight="1">
      <c r="A2" s="8" t="s">
        <v>53</v>
      </c>
      <c r="B2" s="8" t="s">
        <v>15</v>
      </c>
      <c r="C2" s="8" t="s">
        <v>15</v>
      </c>
      <c r="D2" s="8" t="s">
        <v>16</v>
      </c>
      <c r="E2" s="8" t="s">
        <v>16</v>
      </c>
      <c r="F2" s="8" t="s">
        <v>56</v>
      </c>
      <c r="G2" s="8" t="s">
        <v>56</v>
      </c>
      <c r="H2" s="8" t="s">
        <v>57</v>
      </c>
      <c r="I2" s="8" t="s">
        <v>57</v>
      </c>
      <c r="J2" s="8" t="s">
        <v>20</v>
      </c>
      <c r="K2" s="8" t="s">
        <v>20</v>
      </c>
      <c r="L2" s="8" t="s">
        <v>58</v>
      </c>
      <c r="M2" s="8" t="s">
        <v>58</v>
      </c>
      <c r="N2" s="8" t="s">
        <v>59</v>
      </c>
      <c r="O2" s="8" t="s">
        <v>59</v>
      </c>
      <c r="P2" s="8" t="s">
        <v>60</v>
      </c>
      <c r="Q2" s="8" t="s">
        <v>60</v>
      </c>
      <c r="R2" s="8" t="s">
        <v>61</v>
      </c>
      <c r="S2" s="8" t="s">
        <v>61</v>
      </c>
      <c r="T2" s="8" t="s">
        <v>54</v>
      </c>
      <c r="U2" s="8" t="s">
        <v>54</v>
      </c>
      <c r="V2" s="8" t="s">
        <v>55</v>
      </c>
      <c r="W2" s="8" t="s">
        <v>55</v>
      </c>
      <c r="X2" s="8" t="s">
        <v>62</v>
      </c>
      <c r="Y2" s="8" t="s">
        <v>62</v>
      </c>
      <c r="Z2" s="8" t="s">
        <v>63</v>
      </c>
      <c r="AA2" s="8" t="s">
        <v>63</v>
      </c>
    </row>
    <row r="3" spans="1:27">
      <c r="A3" s="6">
        <v>1</v>
      </c>
      <c r="B3" s="6">
        <v>1</v>
      </c>
      <c r="C3" s="6" t="str">
        <f t="shared" ref="C3:C34" si="0">VLOOKUP(B3,编码,2)</f>
        <v>男</v>
      </c>
      <c r="D3" s="6">
        <v>2</v>
      </c>
      <c r="E3" s="6" t="str">
        <f t="shared" ref="E3:E34" si="1">VLOOKUP(D3,编码,3)</f>
        <v>30-50</v>
      </c>
      <c r="F3" s="6">
        <v>2</v>
      </c>
      <c r="G3" s="6" t="str">
        <f t="shared" ref="G3:G34" si="2">VLOOKUP(F3,编码,4)</f>
        <v>大学</v>
      </c>
      <c r="H3" s="6">
        <v>2</v>
      </c>
      <c r="I3" s="6" t="str">
        <f t="shared" ref="I3:I34" si="3">VLOOKUP(H3,编码,5)</f>
        <v>美佳</v>
      </c>
      <c r="J3" s="6">
        <v>3</v>
      </c>
      <c r="K3" s="6" t="str">
        <f t="shared" ref="K3:K34" si="4">VLOOKUP(J3,编码,6)</f>
        <v>3000-4000</v>
      </c>
      <c r="L3" s="6">
        <v>2</v>
      </c>
      <c r="M3" s="6" t="str">
        <f t="shared" ref="M3:M34" si="5">VLOOKUP(L3,编码,5)</f>
        <v>美佳</v>
      </c>
      <c r="N3" s="6">
        <v>3</v>
      </c>
      <c r="O3" s="6" t="str">
        <f t="shared" ref="O3:O34" si="6">VLOOKUP(N3,编码,5)</f>
        <v>康宝</v>
      </c>
      <c r="P3" s="6">
        <v>1</v>
      </c>
      <c r="Q3" s="6" t="str">
        <f t="shared" ref="Q3:Q34" si="7">VLOOKUP(P3,编码,5)</f>
        <v>顺洋</v>
      </c>
      <c r="R3" s="6">
        <v>4</v>
      </c>
      <c r="S3" s="6" t="str">
        <f t="shared" ref="S3:S34" si="8">VLOOKUP(R3,编码,5)</f>
        <v>光阳</v>
      </c>
      <c r="T3" s="6">
        <v>1</v>
      </c>
      <c r="U3" s="6" t="str">
        <f t="shared" ref="U3:U34" si="9">VLOOKUP(T3,编码,7)</f>
        <v xml:space="preserve"> 质量</v>
      </c>
      <c r="V3" s="6">
        <v>2</v>
      </c>
      <c r="W3" s="6" t="str">
        <f t="shared" ref="W3:W34" si="10">VLOOKUP(V3,编码,7)</f>
        <v xml:space="preserve"> 价格</v>
      </c>
      <c r="X3" s="6">
        <v>1</v>
      </c>
      <c r="Y3" s="6" t="str">
        <f t="shared" ref="Y3:Y34" si="11">VLOOKUP(X3,编码,8)</f>
        <v>主动购买</v>
      </c>
      <c r="Z3" s="6">
        <v>1</v>
      </c>
      <c r="AA3" s="6" t="str">
        <f t="shared" ref="AA3:AA34" si="12">VLOOKUP(Z3,编码,9)</f>
        <v>会</v>
      </c>
    </row>
    <row r="4" spans="1:27">
      <c r="A4" s="6">
        <v>2</v>
      </c>
      <c r="B4" s="6">
        <v>2</v>
      </c>
      <c r="C4" s="6" t="str">
        <f t="shared" si="0"/>
        <v>女</v>
      </c>
      <c r="D4" s="6">
        <v>1</v>
      </c>
      <c r="E4" s="6" t="str">
        <f t="shared" si="1"/>
        <v>30以下</v>
      </c>
      <c r="F4" s="6">
        <v>3</v>
      </c>
      <c r="G4" s="6" t="str">
        <f t="shared" si="2"/>
        <v>研究生</v>
      </c>
      <c r="H4" s="6">
        <v>3</v>
      </c>
      <c r="I4" s="6" t="str">
        <f t="shared" si="3"/>
        <v>康宝</v>
      </c>
      <c r="J4" s="6">
        <v>2</v>
      </c>
      <c r="K4" s="6" t="str">
        <f t="shared" si="4"/>
        <v>2000-3000</v>
      </c>
      <c r="L4" s="6">
        <v>2</v>
      </c>
      <c r="M4" s="6" t="str">
        <f t="shared" si="5"/>
        <v>美佳</v>
      </c>
      <c r="N4" s="6">
        <v>1</v>
      </c>
      <c r="O4" s="6" t="str">
        <f t="shared" si="6"/>
        <v>顺洋</v>
      </c>
      <c r="P4" s="6">
        <v>3</v>
      </c>
      <c r="Q4" s="6" t="str">
        <f t="shared" si="7"/>
        <v>康宝</v>
      </c>
      <c r="R4" s="6">
        <v>4</v>
      </c>
      <c r="S4" s="6" t="str">
        <f t="shared" si="8"/>
        <v>光阳</v>
      </c>
      <c r="T4" s="6">
        <v>3</v>
      </c>
      <c r="U4" s="6" t="str">
        <f t="shared" si="9"/>
        <v xml:space="preserve"> 品牌</v>
      </c>
      <c r="V4" s="6">
        <v>4</v>
      </c>
      <c r="W4" s="6" t="str">
        <f t="shared" si="10"/>
        <v xml:space="preserve"> 外观时尚</v>
      </c>
      <c r="X4" s="6">
        <v>2</v>
      </c>
      <c r="Y4" s="6" t="str">
        <f t="shared" si="11"/>
        <v>广告宣传</v>
      </c>
      <c r="Z4" s="6">
        <v>1</v>
      </c>
      <c r="AA4" s="6" t="str">
        <f t="shared" si="12"/>
        <v>会</v>
      </c>
    </row>
    <row r="5" spans="1:27">
      <c r="A5" s="6">
        <v>3</v>
      </c>
      <c r="B5" s="6">
        <v>2</v>
      </c>
      <c r="C5" s="6" t="str">
        <f t="shared" si="0"/>
        <v>女</v>
      </c>
      <c r="D5" s="6">
        <v>2</v>
      </c>
      <c r="E5" s="6" t="str">
        <f t="shared" si="1"/>
        <v>30-50</v>
      </c>
      <c r="F5" s="6">
        <v>2</v>
      </c>
      <c r="G5" s="6" t="str">
        <f t="shared" si="2"/>
        <v>大学</v>
      </c>
      <c r="H5" s="6">
        <v>2</v>
      </c>
      <c r="I5" s="6" t="str">
        <f t="shared" si="3"/>
        <v>美佳</v>
      </c>
      <c r="J5" s="6">
        <v>4</v>
      </c>
      <c r="K5" s="6" t="str">
        <f t="shared" si="4"/>
        <v>4000以上</v>
      </c>
      <c r="L5" s="6">
        <v>2</v>
      </c>
      <c r="M5" s="6" t="str">
        <f t="shared" si="5"/>
        <v>美佳</v>
      </c>
      <c r="N5" s="6">
        <v>3</v>
      </c>
      <c r="O5" s="6" t="str">
        <f t="shared" si="6"/>
        <v>康宝</v>
      </c>
      <c r="P5" s="6">
        <v>1</v>
      </c>
      <c r="Q5" s="6" t="str">
        <f t="shared" si="7"/>
        <v>顺洋</v>
      </c>
      <c r="R5" s="6">
        <v>4</v>
      </c>
      <c r="S5" s="6" t="str">
        <f t="shared" si="8"/>
        <v>光阳</v>
      </c>
      <c r="T5" s="6">
        <v>3</v>
      </c>
      <c r="U5" s="6" t="str">
        <f t="shared" si="9"/>
        <v xml:space="preserve"> 品牌</v>
      </c>
      <c r="V5" s="6">
        <v>4</v>
      </c>
      <c r="W5" s="6" t="str">
        <f t="shared" si="10"/>
        <v xml:space="preserve"> 外观时尚</v>
      </c>
      <c r="X5" s="6">
        <v>1</v>
      </c>
      <c r="Y5" s="6" t="str">
        <f t="shared" si="11"/>
        <v>主动购买</v>
      </c>
      <c r="Z5" s="6">
        <v>2</v>
      </c>
      <c r="AA5" s="6" t="str">
        <f t="shared" si="12"/>
        <v>不会</v>
      </c>
    </row>
    <row r="6" spans="1:27">
      <c r="A6" s="6">
        <v>4</v>
      </c>
      <c r="B6" s="6">
        <v>1</v>
      </c>
      <c r="C6" s="6" t="str">
        <f t="shared" si="0"/>
        <v>男</v>
      </c>
      <c r="D6" s="6">
        <v>3</v>
      </c>
      <c r="E6" s="6" t="str">
        <f t="shared" si="1"/>
        <v>50以上</v>
      </c>
      <c r="F6" s="6">
        <v>1</v>
      </c>
      <c r="G6" s="6" t="str">
        <f t="shared" si="2"/>
        <v>高中及以下</v>
      </c>
      <c r="H6" s="6">
        <v>1</v>
      </c>
      <c r="I6" s="6" t="str">
        <f t="shared" si="3"/>
        <v>顺洋</v>
      </c>
      <c r="J6" s="6">
        <v>1</v>
      </c>
      <c r="K6" s="6" t="str">
        <f t="shared" si="4"/>
        <v>2000以下</v>
      </c>
      <c r="L6" s="6">
        <v>2</v>
      </c>
      <c r="M6" s="6" t="str">
        <f t="shared" si="5"/>
        <v>美佳</v>
      </c>
      <c r="N6" s="6">
        <v>3</v>
      </c>
      <c r="O6" s="6" t="str">
        <f t="shared" si="6"/>
        <v>康宝</v>
      </c>
      <c r="P6" s="6">
        <v>1</v>
      </c>
      <c r="Q6" s="6" t="str">
        <f t="shared" si="7"/>
        <v>顺洋</v>
      </c>
      <c r="R6" s="6">
        <v>4</v>
      </c>
      <c r="S6" s="6" t="str">
        <f t="shared" si="8"/>
        <v>光阳</v>
      </c>
      <c r="T6" s="6">
        <v>1</v>
      </c>
      <c r="U6" s="6" t="str">
        <f t="shared" si="9"/>
        <v xml:space="preserve"> 质量</v>
      </c>
      <c r="V6" s="6">
        <v>2</v>
      </c>
      <c r="W6" s="6" t="str">
        <f t="shared" si="10"/>
        <v xml:space="preserve"> 价格</v>
      </c>
      <c r="X6" s="6">
        <v>2</v>
      </c>
      <c r="Y6" s="6" t="str">
        <f t="shared" si="11"/>
        <v>广告宣传</v>
      </c>
      <c r="Z6" s="6">
        <v>1</v>
      </c>
      <c r="AA6" s="6" t="str">
        <f t="shared" si="12"/>
        <v>会</v>
      </c>
    </row>
    <row r="7" spans="1:27">
      <c r="A7" s="6">
        <v>5</v>
      </c>
      <c r="B7" s="6">
        <v>2</v>
      </c>
      <c r="C7" s="6" t="str">
        <f t="shared" si="0"/>
        <v>女</v>
      </c>
      <c r="D7" s="6">
        <v>3</v>
      </c>
      <c r="E7" s="6" t="str">
        <f t="shared" si="1"/>
        <v>50以上</v>
      </c>
      <c r="F7" s="6">
        <v>1</v>
      </c>
      <c r="G7" s="6" t="str">
        <f t="shared" si="2"/>
        <v>高中及以下</v>
      </c>
      <c r="H7" s="6">
        <v>2</v>
      </c>
      <c r="I7" s="6" t="str">
        <f t="shared" si="3"/>
        <v>美佳</v>
      </c>
      <c r="J7" s="6">
        <v>3</v>
      </c>
      <c r="K7" s="6" t="str">
        <f t="shared" si="4"/>
        <v>3000-4000</v>
      </c>
      <c r="L7" s="6">
        <v>2</v>
      </c>
      <c r="M7" s="6" t="str">
        <f t="shared" si="5"/>
        <v>美佳</v>
      </c>
      <c r="N7" s="6">
        <v>3</v>
      </c>
      <c r="O7" s="6" t="str">
        <f t="shared" si="6"/>
        <v>康宝</v>
      </c>
      <c r="P7" s="6">
        <v>1</v>
      </c>
      <c r="Q7" s="6" t="str">
        <f t="shared" si="7"/>
        <v>顺洋</v>
      </c>
      <c r="R7" s="6">
        <v>4</v>
      </c>
      <c r="S7" s="6" t="str">
        <f t="shared" si="8"/>
        <v>光阳</v>
      </c>
      <c r="T7" s="6">
        <v>2</v>
      </c>
      <c r="U7" s="6" t="str">
        <f t="shared" si="9"/>
        <v xml:space="preserve"> 价格</v>
      </c>
      <c r="V7" s="6">
        <v>3</v>
      </c>
      <c r="W7" s="6" t="str">
        <f t="shared" si="10"/>
        <v xml:space="preserve"> 品牌</v>
      </c>
      <c r="X7" s="6">
        <v>1</v>
      </c>
      <c r="Y7" s="6" t="str">
        <f t="shared" si="11"/>
        <v>主动购买</v>
      </c>
      <c r="Z7" s="6">
        <v>1</v>
      </c>
      <c r="AA7" s="6" t="str">
        <f t="shared" si="12"/>
        <v>会</v>
      </c>
    </row>
    <row r="8" spans="1:27">
      <c r="A8" s="6">
        <v>6</v>
      </c>
      <c r="B8" s="6">
        <v>2</v>
      </c>
      <c r="C8" s="6" t="str">
        <f t="shared" si="0"/>
        <v>女</v>
      </c>
      <c r="D8" s="6">
        <v>1</v>
      </c>
      <c r="E8" s="6" t="str">
        <f t="shared" si="1"/>
        <v>30以下</v>
      </c>
      <c r="F8" s="6">
        <v>3</v>
      </c>
      <c r="G8" s="6" t="str">
        <f t="shared" si="2"/>
        <v>研究生</v>
      </c>
      <c r="H8" s="6">
        <v>2</v>
      </c>
      <c r="I8" s="6" t="str">
        <f t="shared" si="3"/>
        <v>美佳</v>
      </c>
      <c r="J8" s="6">
        <v>4</v>
      </c>
      <c r="K8" s="6" t="str">
        <f t="shared" si="4"/>
        <v>4000以上</v>
      </c>
      <c r="L8" s="6">
        <v>2</v>
      </c>
      <c r="M8" s="6" t="str">
        <f t="shared" si="5"/>
        <v>美佳</v>
      </c>
      <c r="N8" s="6">
        <v>1</v>
      </c>
      <c r="O8" s="6" t="str">
        <f t="shared" si="6"/>
        <v>顺洋</v>
      </c>
      <c r="P8" s="6">
        <v>3</v>
      </c>
      <c r="Q8" s="6" t="str">
        <f t="shared" si="7"/>
        <v>康宝</v>
      </c>
      <c r="R8" s="6">
        <v>4</v>
      </c>
      <c r="S8" s="6" t="str">
        <f t="shared" si="8"/>
        <v>光阳</v>
      </c>
      <c r="T8" s="6">
        <v>3</v>
      </c>
      <c r="U8" s="6" t="str">
        <f t="shared" si="9"/>
        <v xml:space="preserve"> 品牌</v>
      </c>
      <c r="V8" s="6">
        <v>4</v>
      </c>
      <c r="W8" s="6" t="str">
        <f t="shared" si="10"/>
        <v xml:space="preserve"> 外观时尚</v>
      </c>
      <c r="X8" s="6">
        <v>2</v>
      </c>
      <c r="Y8" s="6" t="str">
        <f t="shared" si="11"/>
        <v>广告宣传</v>
      </c>
      <c r="Z8" s="6">
        <v>1</v>
      </c>
      <c r="AA8" s="6" t="str">
        <f t="shared" si="12"/>
        <v>会</v>
      </c>
    </row>
    <row r="9" spans="1:27">
      <c r="A9" s="6">
        <v>7</v>
      </c>
      <c r="B9" s="6">
        <v>1</v>
      </c>
      <c r="C9" s="6" t="str">
        <f t="shared" si="0"/>
        <v>男</v>
      </c>
      <c r="D9" s="6">
        <v>1</v>
      </c>
      <c r="E9" s="6" t="str">
        <f t="shared" si="1"/>
        <v>30以下</v>
      </c>
      <c r="F9" s="6">
        <v>3</v>
      </c>
      <c r="G9" s="6" t="str">
        <f t="shared" si="2"/>
        <v>研究生</v>
      </c>
      <c r="H9" s="6">
        <v>3</v>
      </c>
      <c r="I9" s="6" t="str">
        <f t="shared" si="3"/>
        <v>康宝</v>
      </c>
      <c r="J9" s="6">
        <v>2</v>
      </c>
      <c r="K9" s="6" t="str">
        <f t="shared" si="4"/>
        <v>2000-3000</v>
      </c>
      <c r="L9" s="6">
        <v>3</v>
      </c>
      <c r="M9" s="6" t="str">
        <f t="shared" si="5"/>
        <v>康宝</v>
      </c>
      <c r="N9" s="6">
        <v>2</v>
      </c>
      <c r="O9" s="6" t="str">
        <f t="shared" si="6"/>
        <v>美佳</v>
      </c>
      <c r="P9" s="6">
        <v>1</v>
      </c>
      <c r="Q9" s="6" t="str">
        <f t="shared" si="7"/>
        <v>顺洋</v>
      </c>
      <c r="R9" s="6">
        <v>4</v>
      </c>
      <c r="S9" s="6" t="str">
        <f t="shared" si="8"/>
        <v>光阳</v>
      </c>
      <c r="T9" s="6">
        <v>3</v>
      </c>
      <c r="U9" s="6" t="str">
        <f t="shared" si="9"/>
        <v xml:space="preserve"> 品牌</v>
      </c>
      <c r="V9" s="6">
        <v>4</v>
      </c>
      <c r="W9" s="6" t="str">
        <f t="shared" si="10"/>
        <v xml:space="preserve"> 外观时尚</v>
      </c>
      <c r="X9" s="6">
        <v>3</v>
      </c>
      <c r="Y9" s="6" t="str">
        <f t="shared" si="11"/>
        <v>促销介绍</v>
      </c>
      <c r="Z9" s="6">
        <v>1</v>
      </c>
      <c r="AA9" s="6" t="str">
        <f t="shared" si="12"/>
        <v>会</v>
      </c>
    </row>
    <row r="10" spans="1:27">
      <c r="A10" s="6">
        <v>8</v>
      </c>
      <c r="B10" s="6">
        <v>2</v>
      </c>
      <c r="C10" s="6" t="str">
        <f t="shared" si="0"/>
        <v>女</v>
      </c>
      <c r="D10" s="6">
        <v>2</v>
      </c>
      <c r="E10" s="6" t="str">
        <f t="shared" si="1"/>
        <v>30-50</v>
      </c>
      <c r="F10" s="6">
        <v>2</v>
      </c>
      <c r="G10" s="6" t="str">
        <f t="shared" si="2"/>
        <v>大学</v>
      </c>
      <c r="H10" s="6">
        <v>2</v>
      </c>
      <c r="I10" s="6" t="str">
        <f t="shared" si="3"/>
        <v>美佳</v>
      </c>
      <c r="J10" s="6">
        <v>3</v>
      </c>
      <c r="K10" s="6" t="str">
        <f t="shared" si="4"/>
        <v>3000-4000</v>
      </c>
      <c r="L10" s="6">
        <v>2</v>
      </c>
      <c r="M10" s="6" t="str">
        <f t="shared" si="5"/>
        <v>美佳</v>
      </c>
      <c r="N10" s="6">
        <v>3</v>
      </c>
      <c r="O10" s="6" t="str">
        <f t="shared" si="6"/>
        <v>康宝</v>
      </c>
      <c r="P10" s="6">
        <v>1</v>
      </c>
      <c r="Q10" s="6" t="str">
        <f t="shared" si="7"/>
        <v>顺洋</v>
      </c>
      <c r="R10" s="6">
        <v>4</v>
      </c>
      <c r="S10" s="6" t="str">
        <f t="shared" si="8"/>
        <v>光阳</v>
      </c>
      <c r="T10" s="6">
        <v>2</v>
      </c>
      <c r="U10" s="6" t="str">
        <f t="shared" si="9"/>
        <v xml:space="preserve"> 价格</v>
      </c>
      <c r="V10" s="6">
        <v>3</v>
      </c>
      <c r="W10" s="6" t="str">
        <f t="shared" si="10"/>
        <v xml:space="preserve"> 品牌</v>
      </c>
      <c r="X10" s="6">
        <v>2</v>
      </c>
      <c r="Y10" s="6" t="str">
        <f t="shared" si="11"/>
        <v>广告宣传</v>
      </c>
      <c r="Z10" s="6">
        <v>1</v>
      </c>
      <c r="AA10" s="6" t="str">
        <f t="shared" si="12"/>
        <v>会</v>
      </c>
    </row>
    <row r="11" spans="1:27">
      <c r="A11" s="6">
        <v>9</v>
      </c>
      <c r="B11" s="6">
        <v>2</v>
      </c>
      <c r="C11" s="6" t="str">
        <f t="shared" si="0"/>
        <v>女</v>
      </c>
      <c r="D11" s="6">
        <v>3</v>
      </c>
      <c r="E11" s="6" t="str">
        <f t="shared" si="1"/>
        <v>50以上</v>
      </c>
      <c r="F11" s="6">
        <v>1</v>
      </c>
      <c r="G11" s="6" t="str">
        <f t="shared" si="2"/>
        <v>高中及以下</v>
      </c>
      <c r="H11" s="6">
        <v>2</v>
      </c>
      <c r="I11" s="6" t="str">
        <f t="shared" si="3"/>
        <v>美佳</v>
      </c>
      <c r="J11" s="6">
        <v>3</v>
      </c>
      <c r="K11" s="6" t="str">
        <f t="shared" si="4"/>
        <v>3000-4000</v>
      </c>
      <c r="L11" s="6">
        <v>1</v>
      </c>
      <c r="M11" s="6" t="str">
        <f t="shared" si="5"/>
        <v>顺洋</v>
      </c>
      <c r="N11" s="6">
        <v>2</v>
      </c>
      <c r="O11" s="6" t="str">
        <f t="shared" si="6"/>
        <v>美佳</v>
      </c>
      <c r="P11" s="6">
        <v>3</v>
      </c>
      <c r="Q11" s="6" t="str">
        <f t="shared" si="7"/>
        <v>康宝</v>
      </c>
      <c r="R11" s="6">
        <v>4</v>
      </c>
      <c r="S11" s="6" t="str">
        <f t="shared" si="8"/>
        <v>光阳</v>
      </c>
      <c r="T11" s="6">
        <v>1</v>
      </c>
      <c r="U11" s="6" t="str">
        <f t="shared" si="9"/>
        <v xml:space="preserve"> 质量</v>
      </c>
      <c r="V11" s="6">
        <v>2</v>
      </c>
      <c r="W11" s="6" t="str">
        <f t="shared" si="10"/>
        <v xml:space="preserve"> 价格</v>
      </c>
      <c r="X11" s="6">
        <v>1</v>
      </c>
      <c r="Y11" s="6" t="str">
        <f t="shared" si="11"/>
        <v>主动购买</v>
      </c>
      <c r="Z11" s="6">
        <v>1</v>
      </c>
      <c r="AA11" s="6" t="str">
        <f t="shared" si="12"/>
        <v>会</v>
      </c>
    </row>
    <row r="12" spans="1:27">
      <c r="A12" s="6">
        <v>10</v>
      </c>
      <c r="B12" s="6">
        <v>2</v>
      </c>
      <c r="C12" s="6" t="str">
        <f t="shared" si="0"/>
        <v>女</v>
      </c>
      <c r="D12" s="6">
        <v>3</v>
      </c>
      <c r="E12" s="6" t="str">
        <f t="shared" si="1"/>
        <v>50以上</v>
      </c>
      <c r="F12" s="6">
        <v>1</v>
      </c>
      <c r="G12" s="6" t="str">
        <f t="shared" si="2"/>
        <v>高中及以下</v>
      </c>
      <c r="H12" s="6">
        <v>1</v>
      </c>
      <c r="I12" s="6" t="str">
        <f t="shared" si="3"/>
        <v>顺洋</v>
      </c>
      <c r="J12" s="6">
        <v>2</v>
      </c>
      <c r="K12" s="6" t="str">
        <f t="shared" si="4"/>
        <v>2000-3000</v>
      </c>
      <c r="L12" s="6">
        <v>3</v>
      </c>
      <c r="M12" s="6" t="str">
        <f t="shared" si="5"/>
        <v>康宝</v>
      </c>
      <c r="N12" s="6">
        <v>2</v>
      </c>
      <c r="O12" s="6" t="str">
        <f t="shared" si="6"/>
        <v>美佳</v>
      </c>
      <c r="P12" s="6">
        <v>4</v>
      </c>
      <c r="Q12" s="6" t="str">
        <f t="shared" si="7"/>
        <v>光阳</v>
      </c>
      <c r="R12" s="6">
        <v>1</v>
      </c>
      <c r="S12" s="6" t="str">
        <f t="shared" si="8"/>
        <v>顺洋</v>
      </c>
      <c r="T12" s="6">
        <v>1</v>
      </c>
      <c r="U12" s="6" t="str">
        <f t="shared" si="9"/>
        <v xml:space="preserve"> 质量</v>
      </c>
      <c r="V12" s="6">
        <v>2</v>
      </c>
      <c r="W12" s="6" t="str">
        <f t="shared" si="10"/>
        <v xml:space="preserve"> 价格</v>
      </c>
      <c r="X12" s="6">
        <v>2</v>
      </c>
      <c r="Y12" s="6" t="str">
        <f t="shared" si="11"/>
        <v>广告宣传</v>
      </c>
      <c r="Z12" s="6">
        <v>2</v>
      </c>
      <c r="AA12" s="6" t="str">
        <f t="shared" si="12"/>
        <v>不会</v>
      </c>
    </row>
    <row r="13" spans="1:27">
      <c r="A13" s="6">
        <v>11</v>
      </c>
      <c r="B13" s="6">
        <v>1</v>
      </c>
      <c r="C13" s="6" t="str">
        <f t="shared" si="0"/>
        <v>男</v>
      </c>
      <c r="D13" s="6">
        <v>2</v>
      </c>
      <c r="E13" s="6" t="str">
        <f t="shared" si="1"/>
        <v>30-50</v>
      </c>
      <c r="F13" s="6">
        <v>2</v>
      </c>
      <c r="G13" s="6" t="str">
        <f t="shared" si="2"/>
        <v>大学</v>
      </c>
      <c r="H13" s="6">
        <v>4</v>
      </c>
      <c r="I13" s="6" t="str">
        <f t="shared" si="3"/>
        <v>光阳</v>
      </c>
      <c r="J13" s="6">
        <v>1</v>
      </c>
      <c r="K13" s="6" t="str">
        <f t="shared" si="4"/>
        <v>2000以下</v>
      </c>
      <c r="L13" s="6">
        <v>2</v>
      </c>
      <c r="M13" s="6" t="str">
        <f t="shared" si="5"/>
        <v>美佳</v>
      </c>
      <c r="N13" s="6">
        <v>3</v>
      </c>
      <c r="O13" s="6" t="str">
        <f t="shared" si="6"/>
        <v>康宝</v>
      </c>
      <c r="P13" s="6">
        <v>1</v>
      </c>
      <c r="Q13" s="6" t="str">
        <f t="shared" si="7"/>
        <v>顺洋</v>
      </c>
      <c r="R13" s="6">
        <v>4</v>
      </c>
      <c r="S13" s="6" t="str">
        <f t="shared" si="8"/>
        <v>光阳</v>
      </c>
      <c r="T13" s="6">
        <v>2</v>
      </c>
      <c r="U13" s="6" t="str">
        <f t="shared" si="9"/>
        <v xml:space="preserve"> 价格</v>
      </c>
      <c r="V13" s="6">
        <v>3</v>
      </c>
      <c r="W13" s="6" t="str">
        <f t="shared" si="10"/>
        <v xml:space="preserve"> 品牌</v>
      </c>
      <c r="X13" s="6">
        <v>3</v>
      </c>
      <c r="Y13" s="6" t="str">
        <f t="shared" si="11"/>
        <v>促销介绍</v>
      </c>
      <c r="Z13" s="6">
        <v>1</v>
      </c>
      <c r="AA13" s="6" t="str">
        <f t="shared" si="12"/>
        <v>会</v>
      </c>
    </row>
    <row r="14" spans="1:27">
      <c r="A14" s="6">
        <v>12</v>
      </c>
      <c r="B14" s="6">
        <v>1</v>
      </c>
      <c r="C14" s="6" t="str">
        <f t="shared" si="0"/>
        <v>男</v>
      </c>
      <c r="D14" s="6">
        <v>2</v>
      </c>
      <c r="E14" s="6" t="str">
        <f t="shared" si="1"/>
        <v>30-50</v>
      </c>
      <c r="F14" s="6">
        <v>2</v>
      </c>
      <c r="G14" s="6" t="str">
        <f t="shared" si="2"/>
        <v>大学</v>
      </c>
      <c r="H14" s="6">
        <v>5</v>
      </c>
      <c r="I14" s="6" t="str">
        <f t="shared" si="3"/>
        <v>其他</v>
      </c>
      <c r="J14" s="6">
        <v>1</v>
      </c>
      <c r="K14" s="6" t="str">
        <f t="shared" si="4"/>
        <v>2000以下</v>
      </c>
      <c r="L14" s="6">
        <v>2</v>
      </c>
      <c r="M14" s="6" t="str">
        <f t="shared" si="5"/>
        <v>美佳</v>
      </c>
      <c r="N14" s="6">
        <v>3</v>
      </c>
      <c r="O14" s="6" t="str">
        <f t="shared" si="6"/>
        <v>康宝</v>
      </c>
      <c r="P14" s="6">
        <v>4</v>
      </c>
      <c r="Q14" s="6" t="str">
        <f t="shared" si="7"/>
        <v>光阳</v>
      </c>
      <c r="R14" s="6">
        <v>1</v>
      </c>
      <c r="S14" s="6" t="str">
        <f t="shared" si="8"/>
        <v>顺洋</v>
      </c>
      <c r="T14" s="6">
        <v>3</v>
      </c>
      <c r="U14" s="6" t="str">
        <f t="shared" si="9"/>
        <v xml:space="preserve"> 品牌</v>
      </c>
      <c r="V14" s="6">
        <v>4</v>
      </c>
      <c r="W14" s="6" t="str">
        <f t="shared" si="10"/>
        <v xml:space="preserve"> 外观时尚</v>
      </c>
      <c r="X14" s="6">
        <v>2</v>
      </c>
      <c r="Y14" s="6" t="str">
        <f t="shared" si="11"/>
        <v>广告宣传</v>
      </c>
      <c r="Z14" s="6">
        <v>1</v>
      </c>
      <c r="AA14" s="6" t="str">
        <f t="shared" si="12"/>
        <v>会</v>
      </c>
    </row>
    <row r="15" spans="1:27">
      <c r="A15" s="6">
        <v>13</v>
      </c>
      <c r="B15" s="6">
        <v>2</v>
      </c>
      <c r="C15" s="6" t="str">
        <f t="shared" si="0"/>
        <v>女</v>
      </c>
      <c r="D15" s="6">
        <v>3</v>
      </c>
      <c r="E15" s="6" t="str">
        <f t="shared" si="1"/>
        <v>50以上</v>
      </c>
      <c r="F15" s="6">
        <v>1</v>
      </c>
      <c r="G15" s="6" t="str">
        <f t="shared" si="2"/>
        <v>高中及以下</v>
      </c>
      <c r="H15" s="6">
        <v>2</v>
      </c>
      <c r="I15" s="6" t="str">
        <f t="shared" si="3"/>
        <v>美佳</v>
      </c>
      <c r="J15" s="6">
        <v>4</v>
      </c>
      <c r="K15" s="6" t="str">
        <f t="shared" si="4"/>
        <v>4000以上</v>
      </c>
      <c r="L15" s="6">
        <v>2</v>
      </c>
      <c r="M15" s="6" t="str">
        <f t="shared" si="5"/>
        <v>美佳</v>
      </c>
      <c r="N15" s="6">
        <v>3</v>
      </c>
      <c r="O15" s="6" t="str">
        <f t="shared" si="6"/>
        <v>康宝</v>
      </c>
      <c r="P15" s="6">
        <v>4</v>
      </c>
      <c r="Q15" s="6" t="str">
        <f t="shared" si="7"/>
        <v>光阳</v>
      </c>
      <c r="R15" s="6">
        <v>1</v>
      </c>
      <c r="S15" s="6" t="str">
        <f t="shared" si="8"/>
        <v>顺洋</v>
      </c>
      <c r="T15" s="6">
        <v>2</v>
      </c>
      <c r="U15" s="6" t="str">
        <f t="shared" si="9"/>
        <v xml:space="preserve"> 价格</v>
      </c>
      <c r="V15" s="6">
        <v>3</v>
      </c>
      <c r="W15" s="6" t="str">
        <f t="shared" si="10"/>
        <v xml:space="preserve"> 品牌</v>
      </c>
      <c r="X15" s="6">
        <v>1</v>
      </c>
      <c r="Y15" s="6" t="str">
        <f t="shared" si="11"/>
        <v>主动购买</v>
      </c>
      <c r="Z15" s="6">
        <v>1</v>
      </c>
      <c r="AA15" s="6" t="str">
        <f t="shared" si="12"/>
        <v>会</v>
      </c>
    </row>
    <row r="16" spans="1:27">
      <c r="A16" s="6">
        <v>14</v>
      </c>
      <c r="B16" s="6">
        <v>1</v>
      </c>
      <c r="C16" s="6" t="str">
        <f t="shared" si="0"/>
        <v>男</v>
      </c>
      <c r="D16" s="6">
        <v>1</v>
      </c>
      <c r="E16" s="6" t="str">
        <f t="shared" si="1"/>
        <v>30以下</v>
      </c>
      <c r="F16" s="6">
        <v>3</v>
      </c>
      <c r="G16" s="6" t="str">
        <f t="shared" si="2"/>
        <v>研究生</v>
      </c>
      <c r="H16" s="6">
        <v>5</v>
      </c>
      <c r="I16" s="6" t="str">
        <f t="shared" si="3"/>
        <v>其他</v>
      </c>
      <c r="J16" s="6">
        <v>1</v>
      </c>
      <c r="K16" s="6" t="str">
        <f t="shared" si="4"/>
        <v>2000以下</v>
      </c>
      <c r="L16" s="6">
        <v>2</v>
      </c>
      <c r="M16" s="6" t="str">
        <f t="shared" si="5"/>
        <v>美佳</v>
      </c>
      <c r="N16" s="6">
        <v>3</v>
      </c>
      <c r="O16" s="6" t="str">
        <f t="shared" si="6"/>
        <v>康宝</v>
      </c>
      <c r="P16" s="6">
        <v>1</v>
      </c>
      <c r="Q16" s="6" t="str">
        <f t="shared" si="7"/>
        <v>顺洋</v>
      </c>
      <c r="R16" s="6">
        <v>4</v>
      </c>
      <c r="S16" s="6" t="str">
        <f t="shared" si="8"/>
        <v>光阳</v>
      </c>
      <c r="T16" s="6">
        <v>2</v>
      </c>
      <c r="U16" s="6" t="str">
        <f t="shared" si="9"/>
        <v xml:space="preserve"> 价格</v>
      </c>
      <c r="V16" s="6">
        <v>4</v>
      </c>
      <c r="W16" s="6" t="str">
        <f t="shared" si="10"/>
        <v xml:space="preserve"> 外观时尚</v>
      </c>
      <c r="X16" s="6">
        <v>3</v>
      </c>
      <c r="Y16" s="6" t="str">
        <f t="shared" si="11"/>
        <v>促销介绍</v>
      </c>
      <c r="Z16" s="6">
        <v>2</v>
      </c>
      <c r="AA16" s="6" t="str">
        <f t="shared" si="12"/>
        <v>不会</v>
      </c>
    </row>
    <row r="17" spans="1:27">
      <c r="A17" s="6">
        <v>15</v>
      </c>
      <c r="B17" s="6">
        <v>2</v>
      </c>
      <c r="C17" s="6" t="str">
        <f t="shared" si="0"/>
        <v>女</v>
      </c>
      <c r="D17" s="6">
        <v>2</v>
      </c>
      <c r="E17" s="6" t="str">
        <f t="shared" si="1"/>
        <v>30-50</v>
      </c>
      <c r="F17" s="6">
        <v>1</v>
      </c>
      <c r="G17" s="6" t="str">
        <f t="shared" si="2"/>
        <v>高中及以下</v>
      </c>
      <c r="H17" s="6">
        <v>2</v>
      </c>
      <c r="I17" s="6" t="str">
        <f t="shared" si="3"/>
        <v>美佳</v>
      </c>
      <c r="J17" s="6">
        <v>3</v>
      </c>
      <c r="K17" s="6" t="str">
        <f t="shared" si="4"/>
        <v>3000-4000</v>
      </c>
      <c r="L17" s="6">
        <v>3</v>
      </c>
      <c r="M17" s="6" t="str">
        <f t="shared" si="5"/>
        <v>康宝</v>
      </c>
      <c r="N17" s="6">
        <v>2</v>
      </c>
      <c r="O17" s="6" t="str">
        <f t="shared" si="6"/>
        <v>美佳</v>
      </c>
      <c r="P17" s="6">
        <v>1</v>
      </c>
      <c r="Q17" s="6" t="str">
        <f t="shared" si="7"/>
        <v>顺洋</v>
      </c>
      <c r="R17" s="6">
        <v>4</v>
      </c>
      <c r="S17" s="6" t="str">
        <f t="shared" si="8"/>
        <v>光阳</v>
      </c>
      <c r="T17" s="6">
        <v>1</v>
      </c>
      <c r="U17" s="6" t="str">
        <f t="shared" si="9"/>
        <v xml:space="preserve"> 质量</v>
      </c>
      <c r="V17" s="6">
        <v>3</v>
      </c>
      <c r="W17" s="6" t="str">
        <f t="shared" si="10"/>
        <v xml:space="preserve"> 品牌</v>
      </c>
      <c r="X17" s="6">
        <v>1</v>
      </c>
      <c r="Y17" s="6" t="str">
        <f t="shared" si="11"/>
        <v>主动购买</v>
      </c>
      <c r="Z17" s="6">
        <v>1</v>
      </c>
      <c r="AA17" s="6" t="str">
        <f t="shared" si="12"/>
        <v>会</v>
      </c>
    </row>
    <row r="18" spans="1:27">
      <c r="A18" s="6">
        <v>16</v>
      </c>
      <c r="B18" s="6">
        <v>1</v>
      </c>
      <c r="C18" s="6" t="str">
        <f t="shared" si="0"/>
        <v>男</v>
      </c>
      <c r="D18" s="6">
        <v>1</v>
      </c>
      <c r="E18" s="6" t="str">
        <f t="shared" si="1"/>
        <v>30以下</v>
      </c>
      <c r="F18" s="6">
        <v>3</v>
      </c>
      <c r="G18" s="6" t="str">
        <f t="shared" si="2"/>
        <v>研究生</v>
      </c>
      <c r="H18" s="6">
        <v>3</v>
      </c>
      <c r="I18" s="6" t="str">
        <f t="shared" si="3"/>
        <v>康宝</v>
      </c>
      <c r="J18" s="6">
        <v>2</v>
      </c>
      <c r="K18" s="6" t="str">
        <f t="shared" si="4"/>
        <v>2000-3000</v>
      </c>
      <c r="L18" s="6">
        <v>1</v>
      </c>
      <c r="M18" s="6" t="str">
        <f t="shared" si="5"/>
        <v>顺洋</v>
      </c>
      <c r="N18" s="6">
        <v>2</v>
      </c>
      <c r="O18" s="6" t="str">
        <f t="shared" si="6"/>
        <v>美佳</v>
      </c>
      <c r="P18" s="6">
        <v>3</v>
      </c>
      <c r="Q18" s="6" t="str">
        <f t="shared" si="7"/>
        <v>康宝</v>
      </c>
      <c r="R18" s="6">
        <v>4</v>
      </c>
      <c r="S18" s="6" t="str">
        <f t="shared" si="8"/>
        <v>光阳</v>
      </c>
      <c r="T18" s="6">
        <v>3</v>
      </c>
      <c r="U18" s="6" t="str">
        <f t="shared" si="9"/>
        <v xml:space="preserve"> 品牌</v>
      </c>
      <c r="V18" s="6">
        <v>4</v>
      </c>
      <c r="W18" s="6" t="str">
        <f t="shared" si="10"/>
        <v xml:space="preserve"> 外观时尚</v>
      </c>
      <c r="X18" s="6">
        <v>4</v>
      </c>
      <c r="Y18" s="6" t="str">
        <f t="shared" si="11"/>
        <v>他人介绍</v>
      </c>
      <c r="Z18" s="6">
        <v>2</v>
      </c>
      <c r="AA18" s="6" t="str">
        <f t="shared" si="12"/>
        <v>不会</v>
      </c>
    </row>
    <row r="19" spans="1:27">
      <c r="A19" s="6">
        <v>17</v>
      </c>
      <c r="B19" s="6">
        <v>2</v>
      </c>
      <c r="C19" s="6" t="str">
        <f t="shared" si="0"/>
        <v>女</v>
      </c>
      <c r="D19" s="6">
        <v>2</v>
      </c>
      <c r="E19" s="6" t="str">
        <f t="shared" si="1"/>
        <v>30-50</v>
      </c>
      <c r="F19" s="6">
        <v>2</v>
      </c>
      <c r="G19" s="6" t="str">
        <f t="shared" si="2"/>
        <v>大学</v>
      </c>
      <c r="H19" s="6">
        <v>2</v>
      </c>
      <c r="I19" s="6" t="str">
        <f t="shared" si="3"/>
        <v>美佳</v>
      </c>
      <c r="J19" s="6">
        <v>3</v>
      </c>
      <c r="K19" s="6" t="str">
        <f t="shared" si="4"/>
        <v>3000-4000</v>
      </c>
      <c r="L19" s="6">
        <v>2</v>
      </c>
      <c r="M19" s="6" t="str">
        <f t="shared" si="5"/>
        <v>美佳</v>
      </c>
      <c r="N19" s="6">
        <v>3</v>
      </c>
      <c r="O19" s="6" t="str">
        <f t="shared" si="6"/>
        <v>康宝</v>
      </c>
      <c r="P19" s="6">
        <v>1</v>
      </c>
      <c r="Q19" s="6" t="str">
        <f t="shared" si="7"/>
        <v>顺洋</v>
      </c>
      <c r="R19" s="6">
        <v>4</v>
      </c>
      <c r="S19" s="6" t="str">
        <f t="shared" si="8"/>
        <v>光阳</v>
      </c>
      <c r="T19" s="6">
        <v>1</v>
      </c>
      <c r="U19" s="6" t="str">
        <f t="shared" si="9"/>
        <v xml:space="preserve"> 质量</v>
      </c>
      <c r="V19" s="6">
        <v>3</v>
      </c>
      <c r="W19" s="6" t="str">
        <f t="shared" si="10"/>
        <v xml:space="preserve"> 品牌</v>
      </c>
      <c r="X19" s="6">
        <v>1</v>
      </c>
      <c r="Y19" s="6" t="str">
        <f t="shared" si="11"/>
        <v>主动购买</v>
      </c>
      <c r="Z19" s="6">
        <v>1</v>
      </c>
      <c r="AA19" s="6" t="str">
        <f t="shared" si="12"/>
        <v>会</v>
      </c>
    </row>
    <row r="20" spans="1:27">
      <c r="A20" s="6">
        <v>18</v>
      </c>
      <c r="B20" s="6">
        <v>1</v>
      </c>
      <c r="C20" s="6" t="str">
        <f t="shared" si="0"/>
        <v>男</v>
      </c>
      <c r="D20" s="6">
        <v>3</v>
      </c>
      <c r="E20" s="6" t="str">
        <f t="shared" si="1"/>
        <v>50以上</v>
      </c>
      <c r="F20" s="6">
        <v>1</v>
      </c>
      <c r="G20" s="6" t="str">
        <f t="shared" si="2"/>
        <v>高中及以下</v>
      </c>
      <c r="H20" s="6">
        <v>1</v>
      </c>
      <c r="I20" s="6" t="str">
        <f t="shared" si="3"/>
        <v>顺洋</v>
      </c>
      <c r="J20" s="6">
        <v>2</v>
      </c>
      <c r="K20" s="6" t="str">
        <f t="shared" si="4"/>
        <v>2000-3000</v>
      </c>
      <c r="L20" s="6">
        <v>2</v>
      </c>
      <c r="M20" s="6" t="str">
        <f t="shared" si="5"/>
        <v>美佳</v>
      </c>
      <c r="N20" s="6">
        <v>1</v>
      </c>
      <c r="O20" s="6" t="str">
        <f t="shared" si="6"/>
        <v>顺洋</v>
      </c>
      <c r="P20" s="6">
        <v>3</v>
      </c>
      <c r="Q20" s="6" t="str">
        <f t="shared" si="7"/>
        <v>康宝</v>
      </c>
      <c r="R20" s="6">
        <v>4</v>
      </c>
      <c r="S20" s="6" t="str">
        <f t="shared" si="8"/>
        <v>光阳</v>
      </c>
      <c r="T20" s="6">
        <v>2</v>
      </c>
      <c r="U20" s="6" t="str">
        <f t="shared" si="9"/>
        <v xml:space="preserve"> 价格</v>
      </c>
      <c r="V20" s="6">
        <v>3</v>
      </c>
      <c r="W20" s="6" t="str">
        <f t="shared" si="10"/>
        <v xml:space="preserve"> 品牌</v>
      </c>
      <c r="X20" s="6">
        <v>2</v>
      </c>
      <c r="Y20" s="6" t="str">
        <f t="shared" si="11"/>
        <v>广告宣传</v>
      </c>
      <c r="Z20" s="6">
        <v>2</v>
      </c>
      <c r="AA20" s="6" t="str">
        <f t="shared" si="12"/>
        <v>不会</v>
      </c>
    </row>
    <row r="21" spans="1:27">
      <c r="A21" s="6">
        <v>19</v>
      </c>
      <c r="B21" s="6">
        <v>2</v>
      </c>
      <c r="C21" s="6" t="str">
        <f t="shared" si="0"/>
        <v>女</v>
      </c>
      <c r="D21" s="6">
        <v>3</v>
      </c>
      <c r="E21" s="6" t="str">
        <f t="shared" si="1"/>
        <v>50以上</v>
      </c>
      <c r="F21" s="6">
        <v>1</v>
      </c>
      <c r="G21" s="6" t="str">
        <f t="shared" si="2"/>
        <v>高中及以下</v>
      </c>
      <c r="H21" s="6">
        <v>2</v>
      </c>
      <c r="I21" s="6" t="str">
        <f t="shared" si="3"/>
        <v>美佳</v>
      </c>
      <c r="J21" s="6">
        <v>4</v>
      </c>
      <c r="K21" s="6" t="str">
        <f t="shared" si="4"/>
        <v>4000以上</v>
      </c>
      <c r="L21" s="6">
        <v>2</v>
      </c>
      <c r="M21" s="6" t="str">
        <f t="shared" si="5"/>
        <v>美佳</v>
      </c>
      <c r="N21" s="6">
        <v>3</v>
      </c>
      <c r="O21" s="6" t="str">
        <f t="shared" si="6"/>
        <v>康宝</v>
      </c>
      <c r="P21" s="6">
        <v>1</v>
      </c>
      <c r="Q21" s="6" t="str">
        <f t="shared" si="7"/>
        <v>顺洋</v>
      </c>
      <c r="R21" s="6">
        <v>4</v>
      </c>
      <c r="S21" s="6" t="str">
        <f t="shared" si="8"/>
        <v>光阳</v>
      </c>
      <c r="T21" s="6">
        <v>3</v>
      </c>
      <c r="U21" s="6" t="str">
        <f t="shared" si="9"/>
        <v xml:space="preserve"> 品牌</v>
      </c>
      <c r="V21" s="6">
        <v>4</v>
      </c>
      <c r="W21" s="6" t="str">
        <f t="shared" si="10"/>
        <v xml:space="preserve"> 外观时尚</v>
      </c>
      <c r="X21" s="6">
        <v>1</v>
      </c>
      <c r="Y21" s="6" t="str">
        <f t="shared" si="11"/>
        <v>主动购买</v>
      </c>
      <c r="Z21" s="6">
        <v>2</v>
      </c>
      <c r="AA21" s="6" t="str">
        <f t="shared" si="12"/>
        <v>不会</v>
      </c>
    </row>
    <row r="22" spans="1:27">
      <c r="A22" s="6">
        <v>20</v>
      </c>
      <c r="B22" s="6">
        <v>2</v>
      </c>
      <c r="C22" s="6" t="str">
        <f t="shared" si="0"/>
        <v>女</v>
      </c>
      <c r="D22" s="6">
        <v>1</v>
      </c>
      <c r="E22" s="6" t="str">
        <f t="shared" si="1"/>
        <v>30以下</v>
      </c>
      <c r="F22" s="6">
        <v>3</v>
      </c>
      <c r="G22" s="6" t="str">
        <f t="shared" si="2"/>
        <v>研究生</v>
      </c>
      <c r="H22" s="6">
        <v>2</v>
      </c>
      <c r="I22" s="6" t="str">
        <f t="shared" si="3"/>
        <v>美佳</v>
      </c>
      <c r="J22" s="6">
        <v>1</v>
      </c>
      <c r="K22" s="6" t="str">
        <f t="shared" si="4"/>
        <v>2000以下</v>
      </c>
      <c r="L22" s="6">
        <v>2</v>
      </c>
      <c r="M22" s="6" t="str">
        <f t="shared" si="5"/>
        <v>美佳</v>
      </c>
      <c r="N22" s="6">
        <v>3</v>
      </c>
      <c r="O22" s="6" t="str">
        <f t="shared" si="6"/>
        <v>康宝</v>
      </c>
      <c r="P22" s="6">
        <v>1</v>
      </c>
      <c r="Q22" s="6" t="str">
        <f t="shared" si="7"/>
        <v>顺洋</v>
      </c>
      <c r="R22" s="6">
        <v>4</v>
      </c>
      <c r="S22" s="6" t="str">
        <f t="shared" si="8"/>
        <v>光阳</v>
      </c>
      <c r="T22" s="6">
        <v>2</v>
      </c>
      <c r="U22" s="6" t="str">
        <f t="shared" si="9"/>
        <v xml:space="preserve"> 价格</v>
      </c>
      <c r="V22" s="6">
        <v>4</v>
      </c>
      <c r="W22" s="6" t="str">
        <f t="shared" si="10"/>
        <v xml:space="preserve"> 外观时尚</v>
      </c>
      <c r="X22" s="6">
        <v>2</v>
      </c>
      <c r="Y22" s="6" t="str">
        <f t="shared" si="11"/>
        <v>广告宣传</v>
      </c>
      <c r="Z22" s="6">
        <v>1</v>
      </c>
      <c r="AA22" s="6" t="str">
        <f t="shared" si="12"/>
        <v>会</v>
      </c>
    </row>
    <row r="23" spans="1:27">
      <c r="A23" s="6">
        <v>21</v>
      </c>
      <c r="B23" s="6">
        <v>1</v>
      </c>
      <c r="C23" s="6" t="str">
        <f t="shared" si="0"/>
        <v>男</v>
      </c>
      <c r="D23" s="6">
        <v>1</v>
      </c>
      <c r="E23" s="6" t="str">
        <f t="shared" si="1"/>
        <v>30以下</v>
      </c>
      <c r="F23" s="6">
        <v>3</v>
      </c>
      <c r="G23" s="6" t="str">
        <f t="shared" si="2"/>
        <v>研究生</v>
      </c>
      <c r="H23" s="6">
        <v>3</v>
      </c>
      <c r="I23" s="6" t="str">
        <f t="shared" si="3"/>
        <v>康宝</v>
      </c>
      <c r="J23" s="6">
        <v>3</v>
      </c>
      <c r="K23" s="6" t="str">
        <f t="shared" si="4"/>
        <v>3000-4000</v>
      </c>
      <c r="L23" s="6">
        <v>2</v>
      </c>
      <c r="M23" s="6" t="str">
        <f t="shared" si="5"/>
        <v>美佳</v>
      </c>
      <c r="N23" s="6">
        <v>3</v>
      </c>
      <c r="O23" s="6" t="str">
        <f t="shared" si="6"/>
        <v>康宝</v>
      </c>
      <c r="P23" s="6">
        <v>1</v>
      </c>
      <c r="Q23" s="6" t="str">
        <f t="shared" si="7"/>
        <v>顺洋</v>
      </c>
      <c r="R23" s="6">
        <v>4</v>
      </c>
      <c r="S23" s="6" t="str">
        <f t="shared" si="8"/>
        <v>光阳</v>
      </c>
      <c r="T23" s="6">
        <v>2</v>
      </c>
      <c r="U23" s="6" t="str">
        <f t="shared" si="9"/>
        <v xml:space="preserve"> 价格</v>
      </c>
      <c r="V23" s="6">
        <v>3</v>
      </c>
      <c r="W23" s="6" t="str">
        <f t="shared" si="10"/>
        <v xml:space="preserve"> 品牌</v>
      </c>
      <c r="X23" s="6">
        <v>1</v>
      </c>
      <c r="Y23" s="6" t="str">
        <f t="shared" si="11"/>
        <v>主动购买</v>
      </c>
      <c r="Z23" s="6">
        <v>2</v>
      </c>
      <c r="AA23" s="6" t="str">
        <f t="shared" si="12"/>
        <v>不会</v>
      </c>
    </row>
    <row r="24" spans="1:27">
      <c r="A24" s="6">
        <v>22</v>
      </c>
      <c r="B24" s="6">
        <v>2</v>
      </c>
      <c r="C24" s="6" t="str">
        <f t="shared" si="0"/>
        <v>女</v>
      </c>
      <c r="D24" s="6">
        <v>2</v>
      </c>
      <c r="E24" s="6" t="str">
        <f t="shared" si="1"/>
        <v>30-50</v>
      </c>
      <c r="F24" s="6">
        <v>2</v>
      </c>
      <c r="G24" s="6" t="str">
        <f t="shared" si="2"/>
        <v>大学</v>
      </c>
      <c r="H24" s="6">
        <v>2</v>
      </c>
      <c r="I24" s="6" t="str">
        <f t="shared" si="3"/>
        <v>美佳</v>
      </c>
      <c r="J24" s="6">
        <v>4</v>
      </c>
      <c r="K24" s="6" t="str">
        <f t="shared" si="4"/>
        <v>4000以上</v>
      </c>
      <c r="L24" s="6">
        <v>2</v>
      </c>
      <c r="M24" s="6" t="str">
        <f t="shared" si="5"/>
        <v>美佳</v>
      </c>
      <c r="N24" s="6">
        <v>1</v>
      </c>
      <c r="O24" s="6" t="str">
        <f t="shared" si="6"/>
        <v>顺洋</v>
      </c>
      <c r="P24" s="6">
        <v>3</v>
      </c>
      <c r="Q24" s="6" t="str">
        <f t="shared" si="7"/>
        <v>康宝</v>
      </c>
      <c r="R24" s="6">
        <v>4</v>
      </c>
      <c r="S24" s="6" t="str">
        <f t="shared" si="8"/>
        <v>光阳</v>
      </c>
      <c r="T24" s="6">
        <v>1</v>
      </c>
      <c r="U24" s="6" t="str">
        <f t="shared" si="9"/>
        <v xml:space="preserve"> 质量</v>
      </c>
      <c r="V24" s="6">
        <v>4</v>
      </c>
      <c r="W24" s="6" t="str">
        <f t="shared" si="10"/>
        <v xml:space="preserve"> 外观时尚</v>
      </c>
      <c r="X24" s="6">
        <v>2</v>
      </c>
      <c r="Y24" s="6" t="str">
        <f t="shared" si="11"/>
        <v>广告宣传</v>
      </c>
      <c r="Z24" s="6">
        <v>1</v>
      </c>
      <c r="AA24" s="6" t="str">
        <f t="shared" si="12"/>
        <v>会</v>
      </c>
    </row>
    <row r="25" spans="1:27">
      <c r="A25" s="6">
        <v>23</v>
      </c>
      <c r="B25" s="6">
        <v>1</v>
      </c>
      <c r="C25" s="6" t="str">
        <f t="shared" si="0"/>
        <v>男</v>
      </c>
      <c r="D25" s="6">
        <v>3</v>
      </c>
      <c r="E25" s="6" t="str">
        <f t="shared" si="1"/>
        <v>50以上</v>
      </c>
      <c r="F25" s="6">
        <v>1</v>
      </c>
      <c r="G25" s="6" t="str">
        <f t="shared" si="2"/>
        <v>高中及以下</v>
      </c>
      <c r="H25" s="6">
        <v>2</v>
      </c>
      <c r="I25" s="6" t="str">
        <f t="shared" si="3"/>
        <v>美佳</v>
      </c>
      <c r="J25" s="6">
        <v>2</v>
      </c>
      <c r="K25" s="6" t="str">
        <f t="shared" si="4"/>
        <v>2000-3000</v>
      </c>
      <c r="L25" s="6">
        <v>3</v>
      </c>
      <c r="M25" s="6" t="str">
        <f t="shared" si="5"/>
        <v>康宝</v>
      </c>
      <c r="N25" s="6">
        <v>2</v>
      </c>
      <c r="O25" s="6" t="str">
        <f t="shared" si="6"/>
        <v>美佳</v>
      </c>
      <c r="P25" s="6">
        <v>1</v>
      </c>
      <c r="Q25" s="6" t="str">
        <f t="shared" si="7"/>
        <v>顺洋</v>
      </c>
      <c r="R25" s="6">
        <v>4</v>
      </c>
      <c r="S25" s="6" t="str">
        <f t="shared" si="8"/>
        <v>光阳</v>
      </c>
      <c r="T25" s="6">
        <v>1</v>
      </c>
      <c r="U25" s="6" t="str">
        <f t="shared" si="9"/>
        <v xml:space="preserve"> 质量</v>
      </c>
      <c r="V25" s="6">
        <v>3</v>
      </c>
      <c r="W25" s="6" t="str">
        <f t="shared" si="10"/>
        <v xml:space="preserve"> 品牌</v>
      </c>
      <c r="X25" s="6">
        <v>3</v>
      </c>
      <c r="Y25" s="6" t="str">
        <f t="shared" si="11"/>
        <v>促销介绍</v>
      </c>
      <c r="Z25" s="6">
        <v>1</v>
      </c>
      <c r="AA25" s="6" t="str">
        <f t="shared" si="12"/>
        <v>会</v>
      </c>
    </row>
    <row r="26" spans="1:27">
      <c r="A26" s="6">
        <v>24</v>
      </c>
      <c r="B26" s="6">
        <v>2</v>
      </c>
      <c r="C26" s="6" t="str">
        <f t="shared" si="0"/>
        <v>女</v>
      </c>
      <c r="D26" s="6">
        <v>3</v>
      </c>
      <c r="E26" s="6" t="str">
        <f t="shared" si="1"/>
        <v>50以上</v>
      </c>
      <c r="F26" s="6">
        <v>1</v>
      </c>
      <c r="G26" s="6" t="str">
        <f t="shared" si="2"/>
        <v>高中及以下</v>
      </c>
      <c r="H26" s="6">
        <v>1</v>
      </c>
      <c r="I26" s="6" t="str">
        <f t="shared" si="3"/>
        <v>顺洋</v>
      </c>
      <c r="J26" s="6">
        <v>3</v>
      </c>
      <c r="K26" s="6" t="str">
        <f t="shared" si="4"/>
        <v>3000-4000</v>
      </c>
      <c r="L26" s="6">
        <v>2</v>
      </c>
      <c r="M26" s="6" t="str">
        <f t="shared" si="5"/>
        <v>美佳</v>
      </c>
      <c r="N26" s="6">
        <v>3</v>
      </c>
      <c r="O26" s="6" t="str">
        <f t="shared" si="6"/>
        <v>康宝</v>
      </c>
      <c r="P26" s="6">
        <v>1</v>
      </c>
      <c r="Q26" s="6" t="str">
        <f t="shared" si="7"/>
        <v>顺洋</v>
      </c>
      <c r="R26" s="6">
        <v>4</v>
      </c>
      <c r="S26" s="6" t="str">
        <f t="shared" si="8"/>
        <v>光阳</v>
      </c>
      <c r="T26" s="6">
        <v>2</v>
      </c>
      <c r="U26" s="6" t="str">
        <f t="shared" si="9"/>
        <v xml:space="preserve"> 价格</v>
      </c>
      <c r="V26" s="6">
        <v>3</v>
      </c>
      <c r="W26" s="6" t="str">
        <f t="shared" si="10"/>
        <v xml:space="preserve"> 品牌</v>
      </c>
      <c r="X26" s="6">
        <v>2</v>
      </c>
      <c r="Y26" s="6" t="str">
        <f t="shared" si="11"/>
        <v>广告宣传</v>
      </c>
      <c r="Z26" s="6">
        <v>1</v>
      </c>
      <c r="AA26" s="6" t="str">
        <f t="shared" si="12"/>
        <v>会</v>
      </c>
    </row>
    <row r="27" spans="1:27">
      <c r="A27" s="6">
        <v>25</v>
      </c>
      <c r="B27" s="6">
        <v>2</v>
      </c>
      <c r="C27" s="6" t="str">
        <f t="shared" si="0"/>
        <v>女</v>
      </c>
      <c r="D27" s="6">
        <v>2</v>
      </c>
      <c r="E27" s="6" t="str">
        <f t="shared" si="1"/>
        <v>30-50</v>
      </c>
      <c r="F27" s="6">
        <v>2</v>
      </c>
      <c r="G27" s="6" t="str">
        <f t="shared" si="2"/>
        <v>大学</v>
      </c>
      <c r="H27" s="6">
        <v>4</v>
      </c>
      <c r="I27" s="6" t="str">
        <f t="shared" si="3"/>
        <v>光阳</v>
      </c>
      <c r="J27" s="6">
        <v>3</v>
      </c>
      <c r="K27" s="6" t="str">
        <f t="shared" si="4"/>
        <v>3000-4000</v>
      </c>
      <c r="L27" s="6">
        <v>1</v>
      </c>
      <c r="M27" s="6" t="str">
        <f t="shared" si="5"/>
        <v>顺洋</v>
      </c>
      <c r="N27" s="6">
        <v>2</v>
      </c>
      <c r="O27" s="6" t="str">
        <f t="shared" si="6"/>
        <v>美佳</v>
      </c>
      <c r="P27" s="6">
        <v>3</v>
      </c>
      <c r="Q27" s="6" t="str">
        <f t="shared" si="7"/>
        <v>康宝</v>
      </c>
      <c r="R27" s="6">
        <v>4</v>
      </c>
      <c r="S27" s="6" t="str">
        <f t="shared" si="8"/>
        <v>光阳</v>
      </c>
      <c r="T27" s="6">
        <v>1</v>
      </c>
      <c r="U27" s="6" t="str">
        <f t="shared" si="9"/>
        <v xml:space="preserve"> 质量</v>
      </c>
      <c r="V27" s="6">
        <v>3</v>
      </c>
      <c r="W27" s="6" t="str">
        <f t="shared" si="10"/>
        <v xml:space="preserve"> 品牌</v>
      </c>
      <c r="X27" s="6">
        <v>3</v>
      </c>
      <c r="Y27" s="6" t="str">
        <f t="shared" si="11"/>
        <v>促销介绍</v>
      </c>
      <c r="Z27" s="6">
        <v>2</v>
      </c>
      <c r="AA27" s="6" t="str">
        <f t="shared" si="12"/>
        <v>不会</v>
      </c>
    </row>
    <row r="28" spans="1:27">
      <c r="A28" s="6">
        <v>26</v>
      </c>
      <c r="B28" s="6">
        <v>1</v>
      </c>
      <c r="C28" s="6" t="str">
        <f t="shared" si="0"/>
        <v>男</v>
      </c>
      <c r="D28" s="6">
        <v>2</v>
      </c>
      <c r="E28" s="6" t="str">
        <f t="shared" si="1"/>
        <v>30-50</v>
      </c>
      <c r="F28" s="6">
        <v>2</v>
      </c>
      <c r="G28" s="6" t="str">
        <f t="shared" si="2"/>
        <v>大学</v>
      </c>
      <c r="H28" s="6">
        <v>5</v>
      </c>
      <c r="I28" s="6" t="str">
        <f t="shared" si="3"/>
        <v>其他</v>
      </c>
      <c r="J28" s="6">
        <v>2</v>
      </c>
      <c r="K28" s="6" t="str">
        <f t="shared" si="4"/>
        <v>2000-3000</v>
      </c>
      <c r="L28" s="6">
        <v>3</v>
      </c>
      <c r="M28" s="6" t="str">
        <f t="shared" si="5"/>
        <v>康宝</v>
      </c>
      <c r="N28" s="6">
        <v>2</v>
      </c>
      <c r="O28" s="6" t="str">
        <f t="shared" si="6"/>
        <v>美佳</v>
      </c>
      <c r="P28" s="6">
        <v>4</v>
      </c>
      <c r="Q28" s="6" t="str">
        <f t="shared" si="7"/>
        <v>光阳</v>
      </c>
      <c r="R28" s="6">
        <v>1</v>
      </c>
      <c r="S28" s="6" t="str">
        <f t="shared" si="8"/>
        <v>顺洋</v>
      </c>
      <c r="T28" s="6">
        <v>1</v>
      </c>
      <c r="U28" s="6" t="str">
        <f t="shared" si="9"/>
        <v xml:space="preserve"> 质量</v>
      </c>
      <c r="V28" s="6">
        <v>4</v>
      </c>
      <c r="W28" s="6" t="str">
        <f t="shared" si="10"/>
        <v xml:space="preserve"> 外观时尚</v>
      </c>
      <c r="X28" s="6">
        <v>2</v>
      </c>
      <c r="Y28" s="6" t="str">
        <f t="shared" si="11"/>
        <v>广告宣传</v>
      </c>
      <c r="Z28" s="6">
        <v>2</v>
      </c>
      <c r="AA28" s="6" t="str">
        <f t="shared" si="12"/>
        <v>不会</v>
      </c>
    </row>
    <row r="29" spans="1:27">
      <c r="A29" s="6">
        <v>27</v>
      </c>
      <c r="B29" s="6">
        <v>2</v>
      </c>
      <c r="C29" s="6" t="str">
        <f t="shared" si="0"/>
        <v>女</v>
      </c>
      <c r="D29" s="6">
        <v>3</v>
      </c>
      <c r="E29" s="6" t="str">
        <f t="shared" si="1"/>
        <v>50以上</v>
      </c>
      <c r="F29" s="6">
        <v>1</v>
      </c>
      <c r="G29" s="6" t="str">
        <f t="shared" si="2"/>
        <v>高中及以下</v>
      </c>
      <c r="H29" s="6">
        <v>4</v>
      </c>
      <c r="I29" s="6" t="str">
        <f t="shared" si="3"/>
        <v>光阳</v>
      </c>
      <c r="J29" s="6">
        <v>1</v>
      </c>
      <c r="K29" s="6" t="str">
        <f t="shared" si="4"/>
        <v>2000以下</v>
      </c>
      <c r="L29" s="6">
        <v>2</v>
      </c>
      <c r="M29" s="6" t="str">
        <f t="shared" si="5"/>
        <v>美佳</v>
      </c>
      <c r="N29" s="6">
        <v>3</v>
      </c>
      <c r="O29" s="6" t="str">
        <f t="shared" si="6"/>
        <v>康宝</v>
      </c>
      <c r="P29" s="6">
        <v>1</v>
      </c>
      <c r="Q29" s="6" t="str">
        <f t="shared" si="7"/>
        <v>顺洋</v>
      </c>
      <c r="R29" s="6">
        <v>4</v>
      </c>
      <c r="S29" s="6" t="str">
        <f t="shared" si="8"/>
        <v>光阳</v>
      </c>
      <c r="T29" s="6">
        <v>2</v>
      </c>
      <c r="U29" s="6" t="str">
        <f t="shared" si="9"/>
        <v xml:space="preserve"> 价格</v>
      </c>
      <c r="V29" s="6">
        <v>3</v>
      </c>
      <c r="W29" s="6" t="str">
        <f t="shared" si="10"/>
        <v xml:space="preserve"> 品牌</v>
      </c>
      <c r="X29" s="6">
        <v>3</v>
      </c>
      <c r="Y29" s="6" t="str">
        <f t="shared" si="11"/>
        <v>促销介绍</v>
      </c>
      <c r="Z29" s="6">
        <v>2</v>
      </c>
      <c r="AA29" s="6" t="str">
        <f t="shared" si="12"/>
        <v>不会</v>
      </c>
    </row>
    <row r="30" spans="1:27">
      <c r="A30" s="6">
        <v>28</v>
      </c>
      <c r="B30" s="6">
        <v>1</v>
      </c>
      <c r="C30" s="6" t="str">
        <f t="shared" si="0"/>
        <v>男</v>
      </c>
      <c r="D30" s="6">
        <v>1</v>
      </c>
      <c r="E30" s="6" t="str">
        <f t="shared" si="1"/>
        <v>30以下</v>
      </c>
      <c r="F30" s="6">
        <v>3</v>
      </c>
      <c r="G30" s="6" t="str">
        <f t="shared" si="2"/>
        <v>研究生</v>
      </c>
      <c r="H30" s="6">
        <v>5</v>
      </c>
      <c r="I30" s="6" t="str">
        <f t="shared" si="3"/>
        <v>其他</v>
      </c>
      <c r="J30" s="6">
        <v>1</v>
      </c>
      <c r="K30" s="6" t="str">
        <f t="shared" si="4"/>
        <v>2000以下</v>
      </c>
      <c r="L30" s="6">
        <v>2</v>
      </c>
      <c r="M30" s="6" t="str">
        <f t="shared" si="5"/>
        <v>美佳</v>
      </c>
      <c r="N30" s="6">
        <v>3</v>
      </c>
      <c r="O30" s="6" t="str">
        <f t="shared" si="6"/>
        <v>康宝</v>
      </c>
      <c r="P30" s="6">
        <v>4</v>
      </c>
      <c r="Q30" s="6" t="str">
        <f t="shared" si="7"/>
        <v>光阳</v>
      </c>
      <c r="R30" s="6">
        <v>1</v>
      </c>
      <c r="S30" s="6" t="str">
        <f t="shared" si="8"/>
        <v>顺洋</v>
      </c>
      <c r="T30" s="6">
        <v>3</v>
      </c>
      <c r="U30" s="6" t="str">
        <f t="shared" si="9"/>
        <v xml:space="preserve"> 品牌</v>
      </c>
      <c r="V30" s="6">
        <v>4</v>
      </c>
      <c r="W30" s="6" t="str">
        <f t="shared" si="10"/>
        <v xml:space="preserve"> 外观时尚</v>
      </c>
      <c r="X30" s="6">
        <v>2</v>
      </c>
      <c r="Y30" s="6" t="str">
        <f t="shared" si="11"/>
        <v>广告宣传</v>
      </c>
      <c r="Z30" s="6">
        <v>1</v>
      </c>
      <c r="AA30" s="6" t="str">
        <f t="shared" si="12"/>
        <v>会</v>
      </c>
    </row>
    <row r="31" spans="1:27">
      <c r="A31" s="6">
        <v>29</v>
      </c>
      <c r="B31" s="6">
        <v>2</v>
      </c>
      <c r="C31" s="6" t="str">
        <f t="shared" si="0"/>
        <v>女</v>
      </c>
      <c r="D31" s="6">
        <v>2</v>
      </c>
      <c r="E31" s="6" t="str">
        <f t="shared" si="1"/>
        <v>30-50</v>
      </c>
      <c r="F31" s="6">
        <v>1</v>
      </c>
      <c r="G31" s="6" t="str">
        <f t="shared" si="2"/>
        <v>高中及以下</v>
      </c>
      <c r="H31" s="6">
        <v>4</v>
      </c>
      <c r="I31" s="6" t="str">
        <f t="shared" si="3"/>
        <v>光阳</v>
      </c>
      <c r="J31" s="6">
        <v>4</v>
      </c>
      <c r="K31" s="6" t="str">
        <f t="shared" si="4"/>
        <v>4000以上</v>
      </c>
      <c r="L31" s="6">
        <v>2</v>
      </c>
      <c r="M31" s="6" t="str">
        <f t="shared" si="5"/>
        <v>美佳</v>
      </c>
      <c r="N31" s="6">
        <v>3</v>
      </c>
      <c r="O31" s="6" t="str">
        <f t="shared" si="6"/>
        <v>康宝</v>
      </c>
      <c r="P31" s="6">
        <v>4</v>
      </c>
      <c r="Q31" s="6" t="str">
        <f t="shared" si="7"/>
        <v>光阳</v>
      </c>
      <c r="R31" s="6">
        <v>1</v>
      </c>
      <c r="S31" s="6" t="str">
        <f t="shared" si="8"/>
        <v>顺洋</v>
      </c>
      <c r="T31" s="6">
        <v>2</v>
      </c>
      <c r="U31" s="6" t="str">
        <f t="shared" si="9"/>
        <v xml:space="preserve"> 价格</v>
      </c>
      <c r="V31" s="6">
        <v>3</v>
      </c>
      <c r="W31" s="6" t="str">
        <f t="shared" si="10"/>
        <v xml:space="preserve"> 品牌</v>
      </c>
      <c r="X31" s="6">
        <v>3</v>
      </c>
      <c r="Y31" s="6" t="str">
        <f t="shared" si="11"/>
        <v>促销介绍</v>
      </c>
      <c r="Z31" s="6">
        <v>2</v>
      </c>
      <c r="AA31" s="6" t="str">
        <f t="shared" si="12"/>
        <v>不会</v>
      </c>
    </row>
    <row r="32" spans="1:27">
      <c r="A32" s="6">
        <v>30</v>
      </c>
      <c r="B32" s="6">
        <v>1</v>
      </c>
      <c r="C32" s="6" t="str">
        <f t="shared" si="0"/>
        <v>男</v>
      </c>
      <c r="D32" s="6">
        <v>3</v>
      </c>
      <c r="E32" s="6" t="str">
        <f t="shared" si="1"/>
        <v>50以上</v>
      </c>
      <c r="F32" s="6">
        <v>1</v>
      </c>
      <c r="G32" s="6" t="str">
        <f t="shared" si="2"/>
        <v>高中及以下</v>
      </c>
      <c r="H32" s="6">
        <v>1</v>
      </c>
      <c r="I32" s="6" t="str">
        <f t="shared" si="3"/>
        <v>顺洋</v>
      </c>
      <c r="J32" s="6">
        <v>1</v>
      </c>
      <c r="K32" s="6" t="str">
        <f t="shared" si="4"/>
        <v>2000以下</v>
      </c>
      <c r="L32" s="6">
        <v>2</v>
      </c>
      <c r="M32" s="6" t="str">
        <f t="shared" si="5"/>
        <v>美佳</v>
      </c>
      <c r="N32" s="6">
        <v>3</v>
      </c>
      <c r="O32" s="6" t="str">
        <f t="shared" si="6"/>
        <v>康宝</v>
      </c>
      <c r="P32" s="6">
        <v>1</v>
      </c>
      <c r="Q32" s="6" t="str">
        <f t="shared" si="7"/>
        <v>顺洋</v>
      </c>
      <c r="R32" s="6">
        <v>4</v>
      </c>
      <c r="S32" s="6" t="str">
        <f t="shared" si="8"/>
        <v>光阳</v>
      </c>
      <c r="T32" s="6">
        <v>2</v>
      </c>
      <c r="U32" s="6" t="str">
        <f t="shared" si="9"/>
        <v xml:space="preserve"> 价格</v>
      </c>
      <c r="V32" s="6">
        <v>3</v>
      </c>
      <c r="W32" s="6" t="str">
        <f t="shared" si="10"/>
        <v xml:space="preserve"> 品牌</v>
      </c>
      <c r="X32" s="6">
        <v>3</v>
      </c>
      <c r="Y32" s="6" t="str">
        <f t="shared" si="11"/>
        <v>促销介绍</v>
      </c>
      <c r="Z32" s="6">
        <v>2</v>
      </c>
      <c r="AA32" s="6" t="str">
        <f t="shared" si="12"/>
        <v>不会</v>
      </c>
    </row>
    <row r="33" spans="1:27">
      <c r="A33" s="6">
        <v>31</v>
      </c>
      <c r="B33" s="6">
        <v>2</v>
      </c>
      <c r="C33" s="6" t="str">
        <f t="shared" si="0"/>
        <v>女</v>
      </c>
      <c r="D33" s="6">
        <v>3</v>
      </c>
      <c r="E33" s="6" t="str">
        <f t="shared" si="1"/>
        <v>50以上</v>
      </c>
      <c r="F33" s="6">
        <v>1</v>
      </c>
      <c r="G33" s="6" t="str">
        <f t="shared" si="2"/>
        <v>高中及以下</v>
      </c>
      <c r="H33" s="6">
        <v>2</v>
      </c>
      <c r="I33" s="6" t="str">
        <f t="shared" si="3"/>
        <v>美佳</v>
      </c>
      <c r="J33" s="6">
        <v>3</v>
      </c>
      <c r="K33" s="6" t="str">
        <f t="shared" si="4"/>
        <v>3000-4000</v>
      </c>
      <c r="L33" s="6">
        <v>3</v>
      </c>
      <c r="M33" s="6" t="str">
        <f t="shared" si="5"/>
        <v>康宝</v>
      </c>
      <c r="N33" s="6">
        <v>2</v>
      </c>
      <c r="O33" s="6" t="str">
        <f t="shared" si="6"/>
        <v>美佳</v>
      </c>
      <c r="P33" s="6">
        <v>1</v>
      </c>
      <c r="Q33" s="6" t="str">
        <f t="shared" si="7"/>
        <v>顺洋</v>
      </c>
      <c r="R33" s="6">
        <v>4</v>
      </c>
      <c r="S33" s="6" t="str">
        <f t="shared" si="8"/>
        <v>光阳</v>
      </c>
      <c r="T33" s="6">
        <v>1</v>
      </c>
      <c r="U33" s="6" t="str">
        <f t="shared" si="9"/>
        <v xml:space="preserve"> 质量</v>
      </c>
      <c r="V33" s="6">
        <v>2</v>
      </c>
      <c r="W33" s="6" t="str">
        <f t="shared" si="10"/>
        <v xml:space="preserve"> 价格</v>
      </c>
      <c r="X33" s="6">
        <v>1</v>
      </c>
      <c r="Y33" s="6" t="str">
        <f t="shared" si="11"/>
        <v>主动购买</v>
      </c>
      <c r="Z33" s="6">
        <v>1</v>
      </c>
      <c r="AA33" s="6" t="str">
        <f t="shared" si="12"/>
        <v>会</v>
      </c>
    </row>
    <row r="34" spans="1:27">
      <c r="A34" s="6">
        <v>32</v>
      </c>
      <c r="B34" s="6">
        <v>1</v>
      </c>
      <c r="C34" s="6" t="str">
        <f t="shared" si="0"/>
        <v>男</v>
      </c>
      <c r="D34" s="6">
        <v>1</v>
      </c>
      <c r="E34" s="6" t="str">
        <f t="shared" si="1"/>
        <v>30以下</v>
      </c>
      <c r="F34" s="6">
        <v>3</v>
      </c>
      <c r="G34" s="6" t="str">
        <f t="shared" si="2"/>
        <v>研究生</v>
      </c>
      <c r="H34" s="6">
        <v>2</v>
      </c>
      <c r="I34" s="6" t="str">
        <f t="shared" si="3"/>
        <v>美佳</v>
      </c>
      <c r="J34" s="6">
        <v>2</v>
      </c>
      <c r="K34" s="6" t="str">
        <f t="shared" si="4"/>
        <v>2000-3000</v>
      </c>
      <c r="L34" s="6">
        <v>1</v>
      </c>
      <c r="M34" s="6" t="str">
        <f t="shared" si="5"/>
        <v>顺洋</v>
      </c>
      <c r="N34" s="6">
        <v>2</v>
      </c>
      <c r="O34" s="6" t="str">
        <f t="shared" si="6"/>
        <v>美佳</v>
      </c>
      <c r="P34" s="6">
        <v>3</v>
      </c>
      <c r="Q34" s="6" t="str">
        <f t="shared" si="7"/>
        <v>康宝</v>
      </c>
      <c r="R34" s="6">
        <v>4</v>
      </c>
      <c r="S34" s="6" t="str">
        <f t="shared" si="8"/>
        <v>光阳</v>
      </c>
      <c r="T34" s="6">
        <v>1</v>
      </c>
      <c r="U34" s="6" t="str">
        <f t="shared" si="9"/>
        <v xml:space="preserve"> 质量</v>
      </c>
      <c r="V34" s="6">
        <v>4</v>
      </c>
      <c r="W34" s="6" t="str">
        <f t="shared" si="10"/>
        <v xml:space="preserve"> 外观时尚</v>
      </c>
      <c r="X34" s="6">
        <v>4</v>
      </c>
      <c r="Y34" s="6" t="str">
        <f t="shared" si="11"/>
        <v>他人介绍</v>
      </c>
      <c r="Z34" s="6">
        <v>2</v>
      </c>
      <c r="AA34" s="6" t="str">
        <f t="shared" si="12"/>
        <v>不会</v>
      </c>
    </row>
    <row r="35" spans="1:27">
      <c r="A35" s="6">
        <v>33</v>
      </c>
      <c r="B35" s="6">
        <v>2</v>
      </c>
      <c r="C35" s="6" t="str">
        <f t="shared" ref="C35:C62" si="13">VLOOKUP(B35,编码,2)</f>
        <v>女</v>
      </c>
      <c r="D35" s="6">
        <v>1</v>
      </c>
      <c r="E35" s="6" t="str">
        <f t="shared" ref="E35:E62" si="14">VLOOKUP(D35,编码,3)</f>
        <v>30以下</v>
      </c>
      <c r="F35" s="6">
        <v>3</v>
      </c>
      <c r="G35" s="6" t="str">
        <f t="shared" ref="G35:G62" si="15">VLOOKUP(F35,编码,4)</f>
        <v>研究生</v>
      </c>
      <c r="H35" s="6">
        <v>3</v>
      </c>
      <c r="I35" s="6" t="str">
        <f t="shared" ref="I35:I62" si="16">VLOOKUP(H35,编码,5)</f>
        <v>康宝</v>
      </c>
      <c r="J35" s="6">
        <v>1</v>
      </c>
      <c r="K35" s="6" t="str">
        <f t="shared" ref="K35:K62" si="17">VLOOKUP(J35,编码,6)</f>
        <v>2000以下</v>
      </c>
      <c r="L35" s="6">
        <v>2</v>
      </c>
      <c r="M35" s="6" t="str">
        <f t="shared" ref="M35:M62" si="18">VLOOKUP(L35,编码,5)</f>
        <v>美佳</v>
      </c>
      <c r="N35" s="6">
        <v>3</v>
      </c>
      <c r="O35" s="6" t="str">
        <f t="shared" ref="O35:O62" si="19">VLOOKUP(N35,编码,5)</f>
        <v>康宝</v>
      </c>
      <c r="P35" s="6">
        <v>1</v>
      </c>
      <c r="Q35" s="6" t="str">
        <f t="shared" ref="Q35:Q62" si="20">VLOOKUP(P35,编码,5)</f>
        <v>顺洋</v>
      </c>
      <c r="R35" s="6">
        <v>4</v>
      </c>
      <c r="S35" s="6" t="str">
        <f t="shared" ref="S35:S62" si="21">VLOOKUP(R35,编码,5)</f>
        <v>光阳</v>
      </c>
      <c r="T35" s="6">
        <v>2</v>
      </c>
      <c r="U35" s="6" t="str">
        <f t="shared" ref="U35:U62" si="22">VLOOKUP(T35,编码,7)</f>
        <v xml:space="preserve"> 价格</v>
      </c>
      <c r="V35" s="6">
        <v>3</v>
      </c>
      <c r="W35" s="6" t="str">
        <f t="shared" ref="W35:W62" si="23">VLOOKUP(V35,编码,7)</f>
        <v xml:space="preserve"> 品牌</v>
      </c>
      <c r="X35" s="6">
        <v>3</v>
      </c>
      <c r="Y35" s="6" t="str">
        <f t="shared" ref="Y35:Y62" si="24">VLOOKUP(X35,编码,8)</f>
        <v>促销介绍</v>
      </c>
      <c r="Z35" s="6">
        <v>2</v>
      </c>
      <c r="AA35" s="6" t="str">
        <f t="shared" ref="AA35:AA62" si="25">VLOOKUP(Z35,编码,9)</f>
        <v>不会</v>
      </c>
    </row>
    <row r="36" spans="1:27">
      <c r="A36" s="6">
        <v>34</v>
      </c>
      <c r="B36" s="6">
        <v>2</v>
      </c>
      <c r="C36" s="6" t="str">
        <f t="shared" si="13"/>
        <v>女</v>
      </c>
      <c r="D36" s="6">
        <v>2</v>
      </c>
      <c r="E36" s="6" t="str">
        <f t="shared" si="14"/>
        <v>30-50</v>
      </c>
      <c r="F36" s="6">
        <v>2</v>
      </c>
      <c r="G36" s="6" t="str">
        <f t="shared" si="15"/>
        <v>大学</v>
      </c>
      <c r="H36" s="6">
        <v>2</v>
      </c>
      <c r="I36" s="6" t="str">
        <f t="shared" si="16"/>
        <v>美佳</v>
      </c>
      <c r="J36" s="6">
        <v>1</v>
      </c>
      <c r="K36" s="6" t="str">
        <f t="shared" si="17"/>
        <v>2000以下</v>
      </c>
      <c r="L36" s="6">
        <v>2</v>
      </c>
      <c r="M36" s="6" t="str">
        <f t="shared" si="18"/>
        <v>美佳</v>
      </c>
      <c r="N36" s="6">
        <v>3</v>
      </c>
      <c r="O36" s="6" t="str">
        <f t="shared" si="19"/>
        <v>康宝</v>
      </c>
      <c r="P36" s="6">
        <v>4</v>
      </c>
      <c r="Q36" s="6" t="str">
        <f t="shared" si="20"/>
        <v>光阳</v>
      </c>
      <c r="R36" s="6">
        <v>1</v>
      </c>
      <c r="S36" s="6" t="str">
        <f t="shared" si="21"/>
        <v>顺洋</v>
      </c>
      <c r="T36" s="6">
        <v>3</v>
      </c>
      <c r="U36" s="6" t="str">
        <f t="shared" si="22"/>
        <v xml:space="preserve"> 品牌</v>
      </c>
      <c r="V36" s="6">
        <v>4</v>
      </c>
      <c r="W36" s="6" t="str">
        <f t="shared" si="23"/>
        <v xml:space="preserve"> 外观时尚</v>
      </c>
      <c r="X36" s="6">
        <v>2</v>
      </c>
      <c r="Y36" s="6" t="str">
        <f t="shared" si="24"/>
        <v>广告宣传</v>
      </c>
      <c r="Z36" s="6">
        <v>1</v>
      </c>
      <c r="AA36" s="6" t="str">
        <f t="shared" si="25"/>
        <v>会</v>
      </c>
    </row>
    <row r="37" spans="1:27">
      <c r="A37" s="6">
        <v>35</v>
      </c>
      <c r="B37" s="6">
        <v>2</v>
      </c>
      <c r="C37" s="6" t="str">
        <f t="shared" si="13"/>
        <v>女</v>
      </c>
      <c r="D37" s="6">
        <v>3</v>
      </c>
      <c r="E37" s="6" t="str">
        <f t="shared" si="14"/>
        <v>50以上</v>
      </c>
      <c r="F37" s="6">
        <v>1</v>
      </c>
      <c r="G37" s="6" t="str">
        <f t="shared" si="15"/>
        <v>高中及以下</v>
      </c>
      <c r="H37" s="6">
        <v>2</v>
      </c>
      <c r="I37" s="6" t="str">
        <f t="shared" si="16"/>
        <v>美佳</v>
      </c>
      <c r="J37" s="6">
        <v>4</v>
      </c>
      <c r="K37" s="6" t="str">
        <f t="shared" si="17"/>
        <v>4000以上</v>
      </c>
      <c r="L37" s="6">
        <v>2</v>
      </c>
      <c r="M37" s="6" t="str">
        <f t="shared" si="18"/>
        <v>美佳</v>
      </c>
      <c r="N37" s="6">
        <v>3</v>
      </c>
      <c r="O37" s="6" t="str">
        <f t="shared" si="19"/>
        <v>康宝</v>
      </c>
      <c r="P37" s="6">
        <v>4</v>
      </c>
      <c r="Q37" s="6" t="str">
        <f t="shared" si="20"/>
        <v>光阳</v>
      </c>
      <c r="R37" s="6">
        <v>1</v>
      </c>
      <c r="S37" s="6" t="str">
        <f t="shared" si="21"/>
        <v>顺洋</v>
      </c>
      <c r="T37" s="6">
        <v>2</v>
      </c>
      <c r="U37" s="6" t="str">
        <f t="shared" si="22"/>
        <v xml:space="preserve"> 价格</v>
      </c>
      <c r="V37" s="6">
        <v>3</v>
      </c>
      <c r="W37" s="6" t="str">
        <f t="shared" si="23"/>
        <v xml:space="preserve"> 品牌</v>
      </c>
      <c r="X37" s="6">
        <v>1</v>
      </c>
      <c r="Y37" s="6" t="str">
        <f t="shared" si="24"/>
        <v>主动购买</v>
      </c>
      <c r="Z37" s="6">
        <v>1</v>
      </c>
      <c r="AA37" s="6" t="str">
        <f t="shared" si="25"/>
        <v>会</v>
      </c>
    </row>
    <row r="38" spans="1:27">
      <c r="A38" s="6">
        <v>36</v>
      </c>
      <c r="B38" s="6">
        <v>2</v>
      </c>
      <c r="C38" s="6" t="str">
        <f t="shared" si="13"/>
        <v>女</v>
      </c>
      <c r="D38" s="6">
        <v>3</v>
      </c>
      <c r="E38" s="6" t="str">
        <f t="shared" si="14"/>
        <v>50以上</v>
      </c>
      <c r="F38" s="6">
        <v>1</v>
      </c>
      <c r="G38" s="6" t="str">
        <f t="shared" si="15"/>
        <v>高中及以下</v>
      </c>
      <c r="H38" s="6">
        <v>1</v>
      </c>
      <c r="I38" s="6" t="str">
        <f t="shared" si="16"/>
        <v>顺洋</v>
      </c>
      <c r="J38" s="6">
        <v>1</v>
      </c>
      <c r="K38" s="6" t="str">
        <f t="shared" si="17"/>
        <v>2000以下</v>
      </c>
      <c r="L38" s="6">
        <v>2</v>
      </c>
      <c r="M38" s="6" t="str">
        <f t="shared" si="18"/>
        <v>美佳</v>
      </c>
      <c r="N38" s="6">
        <v>3</v>
      </c>
      <c r="O38" s="6" t="str">
        <f t="shared" si="19"/>
        <v>康宝</v>
      </c>
      <c r="P38" s="6">
        <v>1</v>
      </c>
      <c r="Q38" s="6" t="str">
        <f t="shared" si="20"/>
        <v>顺洋</v>
      </c>
      <c r="R38" s="6">
        <v>4</v>
      </c>
      <c r="S38" s="6" t="str">
        <f t="shared" si="21"/>
        <v>光阳</v>
      </c>
      <c r="T38" s="6">
        <v>2</v>
      </c>
      <c r="U38" s="6" t="str">
        <f t="shared" si="22"/>
        <v xml:space="preserve"> 价格</v>
      </c>
      <c r="V38" s="6">
        <v>3</v>
      </c>
      <c r="W38" s="6" t="str">
        <f t="shared" si="23"/>
        <v xml:space="preserve"> 品牌</v>
      </c>
      <c r="X38" s="6">
        <v>3</v>
      </c>
      <c r="Y38" s="6" t="str">
        <f t="shared" si="24"/>
        <v>促销介绍</v>
      </c>
      <c r="Z38" s="6">
        <v>2</v>
      </c>
      <c r="AA38" s="6" t="str">
        <f t="shared" si="25"/>
        <v>不会</v>
      </c>
    </row>
    <row r="39" spans="1:27">
      <c r="A39" s="6">
        <v>37</v>
      </c>
      <c r="B39" s="6">
        <v>1</v>
      </c>
      <c r="C39" s="6" t="str">
        <f t="shared" si="13"/>
        <v>男</v>
      </c>
      <c r="D39" s="6">
        <v>2</v>
      </c>
      <c r="E39" s="6" t="str">
        <f t="shared" si="14"/>
        <v>30-50</v>
      </c>
      <c r="F39" s="6">
        <v>2</v>
      </c>
      <c r="G39" s="6" t="str">
        <f t="shared" si="15"/>
        <v>大学</v>
      </c>
      <c r="H39" s="6">
        <v>3</v>
      </c>
      <c r="I39" s="6" t="str">
        <f t="shared" si="16"/>
        <v>康宝</v>
      </c>
      <c r="J39" s="6">
        <v>3</v>
      </c>
      <c r="K39" s="6" t="str">
        <f t="shared" si="17"/>
        <v>3000-4000</v>
      </c>
      <c r="L39" s="6">
        <v>3</v>
      </c>
      <c r="M39" s="6" t="str">
        <f t="shared" si="18"/>
        <v>康宝</v>
      </c>
      <c r="N39" s="6">
        <v>2</v>
      </c>
      <c r="O39" s="6" t="str">
        <f t="shared" si="19"/>
        <v>美佳</v>
      </c>
      <c r="P39" s="6">
        <v>1</v>
      </c>
      <c r="Q39" s="6" t="str">
        <f t="shared" si="20"/>
        <v>顺洋</v>
      </c>
      <c r="R39" s="6">
        <v>4</v>
      </c>
      <c r="S39" s="6" t="str">
        <f t="shared" si="21"/>
        <v>光阳</v>
      </c>
      <c r="T39" s="6">
        <v>1</v>
      </c>
      <c r="U39" s="6" t="str">
        <f t="shared" si="22"/>
        <v xml:space="preserve"> 质量</v>
      </c>
      <c r="V39" s="6">
        <v>2</v>
      </c>
      <c r="W39" s="6" t="str">
        <f t="shared" si="23"/>
        <v xml:space="preserve"> 价格</v>
      </c>
      <c r="X39" s="6">
        <v>1</v>
      </c>
      <c r="Y39" s="6" t="str">
        <f t="shared" si="24"/>
        <v>主动购买</v>
      </c>
      <c r="Z39" s="6">
        <v>2</v>
      </c>
      <c r="AA39" s="6" t="str">
        <f t="shared" si="25"/>
        <v>不会</v>
      </c>
    </row>
    <row r="40" spans="1:27">
      <c r="A40" s="6">
        <v>38</v>
      </c>
      <c r="B40" s="6">
        <v>2</v>
      </c>
      <c r="C40" s="6" t="str">
        <f t="shared" si="13"/>
        <v>女</v>
      </c>
      <c r="D40" s="6">
        <v>2</v>
      </c>
      <c r="E40" s="6" t="str">
        <f t="shared" si="14"/>
        <v>30-50</v>
      </c>
      <c r="F40" s="6">
        <v>2</v>
      </c>
      <c r="G40" s="6" t="str">
        <f t="shared" si="15"/>
        <v>大学</v>
      </c>
      <c r="H40" s="6">
        <v>5</v>
      </c>
      <c r="I40" s="6" t="str">
        <f t="shared" si="16"/>
        <v>其他</v>
      </c>
      <c r="J40" s="6">
        <v>2</v>
      </c>
      <c r="K40" s="6" t="str">
        <f t="shared" si="17"/>
        <v>2000-3000</v>
      </c>
      <c r="L40" s="6">
        <v>1</v>
      </c>
      <c r="M40" s="6" t="str">
        <f t="shared" si="18"/>
        <v>顺洋</v>
      </c>
      <c r="N40" s="6">
        <v>2</v>
      </c>
      <c r="O40" s="6" t="str">
        <f t="shared" si="19"/>
        <v>美佳</v>
      </c>
      <c r="P40" s="6">
        <v>3</v>
      </c>
      <c r="Q40" s="6" t="str">
        <f t="shared" si="20"/>
        <v>康宝</v>
      </c>
      <c r="R40" s="6">
        <v>4</v>
      </c>
      <c r="S40" s="6" t="str">
        <f t="shared" si="21"/>
        <v>光阳</v>
      </c>
      <c r="T40" s="6">
        <v>1</v>
      </c>
      <c r="U40" s="6" t="str">
        <f t="shared" si="22"/>
        <v xml:space="preserve"> 质量</v>
      </c>
      <c r="V40" s="6">
        <v>3</v>
      </c>
      <c r="W40" s="6" t="str">
        <f t="shared" si="23"/>
        <v xml:space="preserve"> 品牌</v>
      </c>
      <c r="X40" s="6">
        <v>4</v>
      </c>
      <c r="Y40" s="6" t="str">
        <f t="shared" si="24"/>
        <v>他人介绍</v>
      </c>
      <c r="Z40" s="6">
        <v>2</v>
      </c>
      <c r="AA40" s="6" t="str">
        <f t="shared" si="25"/>
        <v>不会</v>
      </c>
    </row>
    <row r="41" spans="1:27">
      <c r="A41" s="6">
        <v>39</v>
      </c>
      <c r="B41" s="6">
        <v>1</v>
      </c>
      <c r="C41" s="6" t="str">
        <f t="shared" si="13"/>
        <v>男</v>
      </c>
      <c r="D41" s="6">
        <v>3</v>
      </c>
      <c r="E41" s="6" t="str">
        <f t="shared" si="14"/>
        <v>50以上</v>
      </c>
      <c r="F41" s="6">
        <v>1</v>
      </c>
      <c r="G41" s="6" t="str">
        <f t="shared" si="15"/>
        <v>高中及以下</v>
      </c>
      <c r="H41" s="6">
        <v>3</v>
      </c>
      <c r="I41" s="6" t="str">
        <f t="shared" si="16"/>
        <v>康宝</v>
      </c>
      <c r="J41" s="6">
        <v>3</v>
      </c>
      <c r="K41" s="6" t="str">
        <f t="shared" si="17"/>
        <v>3000-4000</v>
      </c>
      <c r="L41" s="6">
        <v>2</v>
      </c>
      <c r="M41" s="6" t="str">
        <f t="shared" si="18"/>
        <v>美佳</v>
      </c>
      <c r="N41" s="6">
        <v>3</v>
      </c>
      <c r="O41" s="6" t="str">
        <f t="shared" si="19"/>
        <v>康宝</v>
      </c>
      <c r="P41" s="6">
        <v>1</v>
      </c>
      <c r="Q41" s="6" t="str">
        <f t="shared" si="20"/>
        <v>顺洋</v>
      </c>
      <c r="R41" s="6">
        <v>4</v>
      </c>
      <c r="S41" s="6" t="str">
        <f t="shared" si="21"/>
        <v>光阳</v>
      </c>
      <c r="T41" s="6">
        <v>1</v>
      </c>
      <c r="U41" s="6" t="str">
        <f t="shared" si="22"/>
        <v xml:space="preserve"> 质量</v>
      </c>
      <c r="V41" s="6">
        <v>2</v>
      </c>
      <c r="W41" s="6" t="str">
        <f t="shared" si="23"/>
        <v xml:space="preserve"> 价格</v>
      </c>
      <c r="X41" s="6">
        <v>1</v>
      </c>
      <c r="Y41" s="6" t="str">
        <f t="shared" si="24"/>
        <v>主动购买</v>
      </c>
      <c r="Z41" s="6">
        <v>1</v>
      </c>
      <c r="AA41" s="6" t="str">
        <f t="shared" si="25"/>
        <v>会</v>
      </c>
    </row>
    <row r="42" spans="1:27">
      <c r="A42" s="6">
        <v>40</v>
      </c>
      <c r="B42" s="6">
        <v>2</v>
      </c>
      <c r="C42" s="6" t="str">
        <f t="shared" si="13"/>
        <v>女</v>
      </c>
      <c r="D42" s="6">
        <v>1</v>
      </c>
      <c r="E42" s="6" t="str">
        <f t="shared" si="14"/>
        <v>30以下</v>
      </c>
      <c r="F42" s="6">
        <v>3</v>
      </c>
      <c r="G42" s="6" t="str">
        <f t="shared" si="15"/>
        <v>研究生</v>
      </c>
      <c r="H42" s="6">
        <v>5</v>
      </c>
      <c r="I42" s="6" t="str">
        <f t="shared" si="16"/>
        <v>其他</v>
      </c>
      <c r="J42" s="6">
        <v>2</v>
      </c>
      <c r="K42" s="6" t="str">
        <f t="shared" si="17"/>
        <v>2000-3000</v>
      </c>
      <c r="L42" s="6">
        <v>2</v>
      </c>
      <c r="M42" s="6" t="str">
        <f t="shared" si="18"/>
        <v>美佳</v>
      </c>
      <c r="N42" s="6">
        <v>1</v>
      </c>
      <c r="O42" s="6" t="str">
        <f t="shared" si="19"/>
        <v>顺洋</v>
      </c>
      <c r="P42" s="6">
        <v>3</v>
      </c>
      <c r="Q42" s="6" t="str">
        <f t="shared" si="20"/>
        <v>康宝</v>
      </c>
      <c r="R42" s="6">
        <v>4</v>
      </c>
      <c r="S42" s="6" t="str">
        <f t="shared" si="21"/>
        <v>光阳</v>
      </c>
      <c r="T42" s="6">
        <v>2</v>
      </c>
      <c r="U42" s="6" t="str">
        <f t="shared" si="22"/>
        <v xml:space="preserve"> 价格</v>
      </c>
      <c r="V42" s="6">
        <v>3</v>
      </c>
      <c r="W42" s="6" t="str">
        <f t="shared" si="23"/>
        <v xml:space="preserve"> 品牌</v>
      </c>
      <c r="X42" s="6">
        <v>2</v>
      </c>
      <c r="Y42" s="6" t="str">
        <f t="shared" si="24"/>
        <v>广告宣传</v>
      </c>
      <c r="Z42" s="6">
        <v>2</v>
      </c>
      <c r="AA42" s="6" t="str">
        <f t="shared" si="25"/>
        <v>不会</v>
      </c>
    </row>
    <row r="43" spans="1:27">
      <c r="A43" s="6">
        <v>41</v>
      </c>
      <c r="B43" s="6">
        <v>2</v>
      </c>
      <c r="C43" s="6" t="str">
        <f t="shared" si="13"/>
        <v>女</v>
      </c>
      <c r="D43" s="6">
        <v>2</v>
      </c>
      <c r="E43" s="6" t="str">
        <f t="shared" si="14"/>
        <v>30-50</v>
      </c>
      <c r="F43" s="6">
        <v>1</v>
      </c>
      <c r="G43" s="6" t="str">
        <f t="shared" si="15"/>
        <v>高中及以下</v>
      </c>
      <c r="H43" s="6">
        <v>3</v>
      </c>
      <c r="I43" s="6" t="str">
        <f t="shared" si="16"/>
        <v>康宝</v>
      </c>
      <c r="J43" s="6">
        <v>4</v>
      </c>
      <c r="K43" s="6" t="str">
        <f t="shared" si="17"/>
        <v>4000以上</v>
      </c>
      <c r="L43" s="6">
        <v>2</v>
      </c>
      <c r="M43" s="6" t="str">
        <f t="shared" si="18"/>
        <v>美佳</v>
      </c>
      <c r="N43" s="6">
        <v>3</v>
      </c>
      <c r="O43" s="6" t="str">
        <f t="shared" si="19"/>
        <v>康宝</v>
      </c>
      <c r="P43" s="6">
        <v>1</v>
      </c>
      <c r="Q43" s="6" t="str">
        <f t="shared" si="20"/>
        <v>顺洋</v>
      </c>
      <c r="R43" s="6">
        <v>4</v>
      </c>
      <c r="S43" s="6" t="str">
        <f t="shared" si="21"/>
        <v>光阳</v>
      </c>
      <c r="T43" s="6">
        <v>3</v>
      </c>
      <c r="U43" s="6" t="str">
        <f t="shared" si="22"/>
        <v xml:space="preserve"> 品牌</v>
      </c>
      <c r="V43" s="6">
        <v>4</v>
      </c>
      <c r="W43" s="6" t="str">
        <f t="shared" si="23"/>
        <v xml:space="preserve"> 外观时尚</v>
      </c>
      <c r="X43" s="6">
        <v>1</v>
      </c>
      <c r="Y43" s="6" t="str">
        <f t="shared" si="24"/>
        <v>主动购买</v>
      </c>
      <c r="Z43" s="6">
        <v>2</v>
      </c>
      <c r="AA43" s="6" t="str">
        <f t="shared" si="25"/>
        <v>不会</v>
      </c>
    </row>
    <row r="44" spans="1:27">
      <c r="A44" s="6">
        <v>42</v>
      </c>
      <c r="B44" s="6">
        <v>1</v>
      </c>
      <c r="C44" s="6" t="str">
        <f t="shared" si="13"/>
        <v>男</v>
      </c>
      <c r="D44" s="6">
        <v>1</v>
      </c>
      <c r="E44" s="6" t="str">
        <f t="shared" si="14"/>
        <v>30以下</v>
      </c>
      <c r="F44" s="6">
        <v>3</v>
      </c>
      <c r="G44" s="6" t="str">
        <f t="shared" si="15"/>
        <v>研究生</v>
      </c>
      <c r="H44" s="6">
        <v>3</v>
      </c>
      <c r="I44" s="6" t="str">
        <f t="shared" si="16"/>
        <v>康宝</v>
      </c>
      <c r="J44" s="6">
        <v>1</v>
      </c>
      <c r="K44" s="6" t="str">
        <f t="shared" si="17"/>
        <v>2000以下</v>
      </c>
      <c r="L44" s="6">
        <v>2</v>
      </c>
      <c r="M44" s="6" t="str">
        <f t="shared" si="18"/>
        <v>美佳</v>
      </c>
      <c r="N44" s="6">
        <v>3</v>
      </c>
      <c r="O44" s="6" t="str">
        <f t="shared" si="19"/>
        <v>康宝</v>
      </c>
      <c r="P44" s="6">
        <v>1</v>
      </c>
      <c r="Q44" s="6" t="str">
        <f t="shared" si="20"/>
        <v>顺洋</v>
      </c>
      <c r="R44" s="6">
        <v>4</v>
      </c>
      <c r="S44" s="6" t="str">
        <f t="shared" si="21"/>
        <v>光阳</v>
      </c>
      <c r="T44" s="6">
        <v>2</v>
      </c>
      <c r="U44" s="6" t="str">
        <f t="shared" si="22"/>
        <v xml:space="preserve"> 价格</v>
      </c>
      <c r="V44" s="6">
        <v>4</v>
      </c>
      <c r="W44" s="6" t="str">
        <f t="shared" si="23"/>
        <v xml:space="preserve"> 外观时尚</v>
      </c>
      <c r="X44" s="6">
        <v>2</v>
      </c>
      <c r="Y44" s="6" t="str">
        <f t="shared" si="24"/>
        <v>广告宣传</v>
      </c>
      <c r="Z44" s="6">
        <v>1</v>
      </c>
      <c r="AA44" s="6" t="str">
        <f t="shared" si="25"/>
        <v>会</v>
      </c>
    </row>
    <row r="45" spans="1:27">
      <c r="A45" s="6">
        <v>43</v>
      </c>
      <c r="B45" s="6">
        <v>2</v>
      </c>
      <c r="C45" s="6" t="str">
        <f t="shared" si="13"/>
        <v>女</v>
      </c>
      <c r="D45" s="6">
        <v>2</v>
      </c>
      <c r="E45" s="6" t="str">
        <f t="shared" si="14"/>
        <v>30-50</v>
      </c>
      <c r="F45" s="6">
        <v>2</v>
      </c>
      <c r="G45" s="6" t="str">
        <f t="shared" si="15"/>
        <v>大学</v>
      </c>
      <c r="H45" s="6">
        <v>2</v>
      </c>
      <c r="I45" s="6" t="str">
        <f t="shared" si="16"/>
        <v>美佳</v>
      </c>
      <c r="J45" s="6">
        <v>3</v>
      </c>
      <c r="K45" s="6" t="str">
        <f t="shared" si="17"/>
        <v>3000-4000</v>
      </c>
      <c r="L45" s="6">
        <v>2</v>
      </c>
      <c r="M45" s="6" t="str">
        <f t="shared" si="18"/>
        <v>美佳</v>
      </c>
      <c r="N45" s="6">
        <v>3</v>
      </c>
      <c r="O45" s="6" t="str">
        <f t="shared" si="19"/>
        <v>康宝</v>
      </c>
      <c r="P45" s="6">
        <v>1</v>
      </c>
      <c r="Q45" s="6" t="str">
        <f t="shared" si="20"/>
        <v>顺洋</v>
      </c>
      <c r="R45" s="6">
        <v>4</v>
      </c>
      <c r="S45" s="6" t="str">
        <f t="shared" si="21"/>
        <v>光阳</v>
      </c>
      <c r="T45" s="6">
        <v>2</v>
      </c>
      <c r="U45" s="6" t="str">
        <f t="shared" si="22"/>
        <v xml:space="preserve"> 价格</v>
      </c>
      <c r="V45" s="6">
        <v>3</v>
      </c>
      <c r="W45" s="6" t="str">
        <f t="shared" si="23"/>
        <v xml:space="preserve"> 品牌</v>
      </c>
      <c r="X45" s="6">
        <v>1</v>
      </c>
      <c r="Y45" s="6" t="str">
        <f t="shared" si="24"/>
        <v>主动购买</v>
      </c>
      <c r="Z45" s="6">
        <v>1</v>
      </c>
      <c r="AA45" s="6" t="str">
        <f t="shared" si="25"/>
        <v>会</v>
      </c>
    </row>
    <row r="46" spans="1:27">
      <c r="A46" s="6">
        <v>44</v>
      </c>
      <c r="B46" s="6">
        <v>1</v>
      </c>
      <c r="C46" s="6" t="str">
        <f t="shared" si="13"/>
        <v>男</v>
      </c>
      <c r="D46" s="6">
        <v>3</v>
      </c>
      <c r="E46" s="6" t="str">
        <f t="shared" si="14"/>
        <v>50以上</v>
      </c>
      <c r="F46" s="6">
        <v>1</v>
      </c>
      <c r="G46" s="6" t="str">
        <f t="shared" si="15"/>
        <v>高中及以下</v>
      </c>
      <c r="H46" s="6">
        <v>1</v>
      </c>
      <c r="I46" s="6" t="str">
        <f t="shared" si="16"/>
        <v>顺洋</v>
      </c>
      <c r="J46" s="6">
        <v>4</v>
      </c>
      <c r="K46" s="6" t="str">
        <f t="shared" si="17"/>
        <v>4000以上</v>
      </c>
      <c r="L46" s="6">
        <v>2</v>
      </c>
      <c r="M46" s="6" t="str">
        <f t="shared" si="18"/>
        <v>美佳</v>
      </c>
      <c r="N46" s="6">
        <v>1</v>
      </c>
      <c r="O46" s="6" t="str">
        <f t="shared" si="19"/>
        <v>顺洋</v>
      </c>
      <c r="P46" s="6">
        <v>3</v>
      </c>
      <c r="Q46" s="6" t="str">
        <f t="shared" si="20"/>
        <v>康宝</v>
      </c>
      <c r="R46" s="6">
        <v>4</v>
      </c>
      <c r="S46" s="6" t="str">
        <f t="shared" si="21"/>
        <v>光阳</v>
      </c>
      <c r="T46" s="6">
        <v>1</v>
      </c>
      <c r="U46" s="6" t="str">
        <f t="shared" si="22"/>
        <v xml:space="preserve"> 质量</v>
      </c>
      <c r="V46" s="6">
        <v>2</v>
      </c>
      <c r="W46" s="6" t="str">
        <f t="shared" si="23"/>
        <v xml:space="preserve"> 价格</v>
      </c>
      <c r="X46" s="6">
        <v>2</v>
      </c>
      <c r="Y46" s="6" t="str">
        <f t="shared" si="24"/>
        <v>广告宣传</v>
      </c>
      <c r="Z46" s="6">
        <v>1</v>
      </c>
      <c r="AA46" s="6" t="str">
        <f t="shared" si="25"/>
        <v>会</v>
      </c>
    </row>
    <row r="47" spans="1:27">
      <c r="A47" s="6">
        <v>45</v>
      </c>
      <c r="B47" s="6">
        <v>2</v>
      </c>
      <c r="C47" s="6" t="str">
        <f t="shared" si="13"/>
        <v>女</v>
      </c>
      <c r="D47" s="6">
        <v>3</v>
      </c>
      <c r="E47" s="6" t="str">
        <f t="shared" si="14"/>
        <v>50以上</v>
      </c>
      <c r="F47" s="6">
        <v>1</v>
      </c>
      <c r="G47" s="6" t="str">
        <f t="shared" si="15"/>
        <v>高中及以下</v>
      </c>
      <c r="H47" s="6">
        <v>2</v>
      </c>
      <c r="I47" s="6" t="str">
        <f t="shared" si="16"/>
        <v>美佳</v>
      </c>
      <c r="J47" s="6">
        <v>2</v>
      </c>
      <c r="K47" s="6" t="str">
        <f t="shared" si="17"/>
        <v>2000-3000</v>
      </c>
      <c r="L47" s="6">
        <v>3</v>
      </c>
      <c r="M47" s="6" t="str">
        <f t="shared" si="18"/>
        <v>康宝</v>
      </c>
      <c r="N47" s="6">
        <v>2</v>
      </c>
      <c r="O47" s="6" t="str">
        <f t="shared" si="19"/>
        <v>美佳</v>
      </c>
      <c r="P47" s="6">
        <v>1</v>
      </c>
      <c r="Q47" s="6" t="str">
        <f t="shared" si="20"/>
        <v>顺洋</v>
      </c>
      <c r="R47" s="6">
        <v>4</v>
      </c>
      <c r="S47" s="6" t="str">
        <f t="shared" si="21"/>
        <v>光阳</v>
      </c>
      <c r="T47" s="6">
        <v>1</v>
      </c>
      <c r="U47" s="6" t="str">
        <f t="shared" si="22"/>
        <v xml:space="preserve"> 质量</v>
      </c>
      <c r="V47" s="6">
        <v>2</v>
      </c>
      <c r="W47" s="6" t="str">
        <f t="shared" si="23"/>
        <v xml:space="preserve"> 价格</v>
      </c>
      <c r="X47" s="6">
        <v>3</v>
      </c>
      <c r="Y47" s="6" t="str">
        <f t="shared" si="24"/>
        <v>促销介绍</v>
      </c>
      <c r="Z47" s="6">
        <v>1</v>
      </c>
      <c r="AA47" s="6" t="str">
        <f t="shared" si="25"/>
        <v>会</v>
      </c>
    </row>
    <row r="48" spans="1:27">
      <c r="A48" s="6">
        <v>46</v>
      </c>
      <c r="B48" s="6">
        <v>1</v>
      </c>
      <c r="C48" s="6" t="str">
        <f t="shared" si="13"/>
        <v>男</v>
      </c>
      <c r="D48" s="6">
        <v>1</v>
      </c>
      <c r="E48" s="6" t="str">
        <f t="shared" si="14"/>
        <v>30以下</v>
      </c>
      <c r="F48" s="6">
        <v>3</v>
      </c>
      <c r="G48" s="6" t="str">
        <f t="shared" si="15"/>
        <v>研究生</v>
      </c>
      <c r="H48" s="6">
        <v>2</v>
      </c>
      <c r="I48" s="6" t="str">
        <f t="shared" si="16"/>
        <v>美佳</v>
      </c>
      <c r="J48" s="6">
        <v>3</v>
      </c>
      <c r="K48" s="6" t="str">
        <f t="shared" si="17"/>
        <v>3000-4000</v>
      </c>
      <c r="L48" s="6">
        <v>2</v>
      </c>
      <c r="M48" s="6" t="str">
        <f t="shared" si="18"/>
        <v>美佳</v>
      </c>
      <c r="N48" s="6">
        <v>3</v>
      </c>
      <c r="O48" s="6" t="str">
        <f t="shared" si="19"/>
        <v>康宝</v>
      </c>
      <c r="P48" s="6">
        <v>1</v>
      </c>
      <c r="Q48" s="6" t="str">
        <f t="shared" si="20"/>
        <v>顺洋</v>
      </c>
      <c r="R48" s="6">
        <v>4</v>
      </c>
      <c r="S48" s="6" t="str">
        <f t="shared" si="21"/>
        <v>光阳</v>
      </c>
      <c r="T48" s="6">
        <v>3</v>
      </c>
      <c r="U48" s="6" t="str">
        <f t="shared" si="22"/>
        <v xml:space="preserve"> 品牌</v>
      </c>
      <c r="V48" s="6">
        <v>4</v>
      </c>
      <c r="W48" s="6" t="str">
        <f t="shared" si="23"/>
        <v xml:space="preserve"> 外观时尚</v>
      </c>
      <c r="X48" s="6">
        <v>2</v>
      </c>
      <c r="Y48" s="6" t="str">
        <f t="shared" si="24"/>
        <v>广告宣传</v>
      </c>
      <c r="Z48" s="6">
        <v>1</v>
      </c>
      <c r="AA48" s="6" t="str">
        <f t="shared" si="25"/>
        <v>会</v>
      </c>
    </row>
    <row r="49" spans="1:27">
      <c r="A49" s="6">
        <v>47</v>
      </c>
      <c r="B49" s="6">
        <v>2</v>
      </c>
      <c r="C49" s="6" t="str">
        <f t="shared" si="13"/>
        <v>女</v>
      </c>
      <c r="D49" s="6">
        <v>1</v>
      </c>
      <c r="E49" s="6" t="str">
        <f t="shared" si="14"/>
        <v>30以下</v>
      </c>
      <c r="F49" s="6">
        <v>3</v>
      </c>
      <c r="G49" s="6" t="str">
        <f t="shared" si="15"/>
        <v>研究生</v>
      </c>
      <c r="H49" s="6">
        <v>3</v>
      </c>
      <c r="I49" s="6" t="str">
        <f t="shared" si="16"/>
        <v>康宝</v>
      </c>
      <c r="J49" s="6">
        <v>3</v>
      </c>
      <c r="K49" s="6" t="str">
        <f t="shared" si="17"/>
        <v>3000-4000</v>
      </c>
      <c r="L49" s="6">
        <v>1</v>
      </c>
      <c r="M49" s="6" t="str">
        <f t="shared" si="18"/>
        <v>顺洋</v>
      </c>
      <c r="N49" s="6">
        <v>2</v>
      </c>
      <c r="O49" s="6" t="str">
        <f t="shared" si="19"/>
        <v>美佳</v>
      </c>
      <c r="P49" s="6">
        <v>3</v>
      </c>
      <c r="Q49" s="6" t="str">
        <f t="shared" si="20"/>
        <v>康宝</v>
      </c>
      <c r="R49" s="6">
        <v>4</v>
      </c>
      <c r="S49" s="6" t="str">
        <f t="shared" si="21"/>
        <v>光阳</v>
      </c>
      <c r="T49" s="6">
        <v>3</v>
      </c>
      <c r="U49" s="6" t="str">
        <f t="shared" si="22"/>
        <v xml:space="preserve"> 品牌</v>
      </c>
      <c r="V49" s="6">
        <v>4</v>
      </c>
      <c r="W49" s="6" t="str">
        <f t="shared" si="23"/>
        <v xml:space="preserve"> 外观时尚</v>
      </c>
      <c r="X49" s="6">
        <v>1</v>
      </c>
      <c r="Y49" s="6" t="str">
        <f t="shared" si="24"/>
        <v>主动购买</v>
      </c>
      <c r="Z49" s="6">
        <v>1</v>
      </c>
      <c r="AA49" s="6" t="str">
        <f t="shared" si="25"/>
        <v>会</v>
      </c>
    </row>
    <row r="50" spans="1:27">
      <c r="A50" s="6">
        <v>48</v>
      </c>
      <c r="B50" s="6">
        <v>2</v>
      </c>
      <c r="C50" s="6" t="str">
        <f t="shared" si="13"/>
        <v>女</v>
      </c>
      <c r="D50" s="6">
        <v>2</v>
      </c>
      <c r="E50" s="6" t="str">
        <f t="shared" si="14"/>
        <v>30-50</v>
      </c>
      <c r="F50" s="6">
        <v>2</v>
      </c>
      <c r="G50" s="6" t="str">
        <f t="shared" si="15"/>
        <v>大学</v>
      </c>
      <c r="H50" s="6">
        <v>2</v>
      </c>
      <c r="I50" s="6" t="str">
        <f t="shared" si="16"/>
        <v>美佳</v>
      </c>
      <c r="J50" s="6">
        <v>2</v>
      </c>
      <c r="K50" s="6" t="str">
        <f t="shared" si="17"/>
        <v>2000-3000</v>
      </c>
      <c r="L50" s="6">
        <v>3</v>
      </c>
      <c r="M50" s="6" t="str">
        <f t="shared" si="18"/>
        <v>康宝</v>
      </c>
      <c r="N50" s="6">
        <v>2</v>
      </c>
      <c r="O50" s="6" t="str">
        <f t="shared" si="19"/>
        <v>美佳</v>
      </c>
      <c r="P50" s="6">
        <v>4</v>
      </c>
      <c r="Q50" s="6" t="str">
        <f t="shared" si="20"/>
        <v>光阳</v>
      </c>
      <c r="R50" s="6">
        <v>1</v>
      </c>
      <c r="S50" s="6" t="str">
        <f t="shared" si="21"/>
        <v>顺洋</v>
      </c>
      <c r="T50" s="6">
        <v>1</v>
      </c>
      <c r="U50" s="6" t="str">
        <f t="shared" si="22"/>
        <v xml:space="preserve"> 质量</v>
      </c>
      <c r="V50" s="6">
        <v>4</v>
      </c>
      <c r="W50" s="6" t="str">
        <f t="shared" si="23"/>
        <v xml:space="preserve"> 外观时尚</v>
      </c>
      <c r="X50" s="6">
        <v>2</v>
      </c>
      <c r="Y50" s="6" t="str">
        <f t="shared" si="24"/>
        <v>广告宣传</v>
      </c>
      <c r="Z50" s="6">
        <v>2</v>
      </c>
      <c r="AA50" s="6" t="str">
        <f t="shared" si="25"/>
        <v>不会</v>
      </c>
    </row>
    <row r="51" spans="1:27">
      <c r="A51" s="6">
        <v>49</v>
      </c>
      <c r="B51" s="6">
        <v>1</v>
      </c>
      <c r="C51" s="6" t="str">
        <f t="shared" si="13"/>
        <v>男</v>
      </c>
      <c r="D51" s="6">
        <v>3</v>
      </c>
      <c r="E51" s="6" t="str">
        <f t="shared" si="14"/>
        <v>50以上</v>
      </c>
      <c r="F51" s="6">
        <v>1</v>
      </c>
      <c r="G51" s="6" t="str">
        <f t="shared" si="15"/>
        <v>高中及以下</v>
      </c>
      <c r="H51" s="6">
        <v>2</v>
      </c>
      <c r="I51" s="6" t="str">
        <f t="shared" si="16"/>
        <v>美佳</v>
      </c>
      <c r="J51" s="6">
        <v>1</v>
      </c>
      <c r="K51" s="6" t="str">
        <f t="shared" si="17"/>
        <v>2000以下</v>
      </c>
      <c r="L51" s="6">
        <v>2</v>
      </c>
      <c r="M51" s="6" t="str">
        <f t="shared" si="18"/>
        <v>美佳</v>
      </c>
      <c r="N51" s="6">
        <v>3</v>
      </c>
      <c r="O51" s="6" t="str">
        <f t="shared" si="19"/>
        <v>康宝</v>
      </c>
      <c r="P51" s="6">
        <v>1</v>
      </c>
      <c r="Q51" s="6" t="str">
        <f t="shared" si="20"/>
        <v>顺洋</v>
      </c>
      <c r="R51" s="6">
        <v>4</v>
      </c>
      <c r="S51" s="6" t="str">
        <f t="shared" si="21"/>
        <v>光阳</v>
      </c>
      <c r="T51" s="6">
        <v>2</v>
      </c>
      <c r="U51" s="6" t="str">
        <f t="shared" si="22"/>
        <v xml:space="preserve"> 价格</v>
      </c>
      <c r="V51" s="6">
        <v>3</v>
      </c>
      <c r="W51" s="6" t="str">
        <f t="shared" si="23"/>
        <v xml:space="preserve"> 品牌</v>
      </c>
      <c r="X51" s="6">
        <v>3</v>
      </c>
      <c r="Y51" s="6" t="str">
        <f t="shared" si="24"/>
        <v>促销介绍</v>
      </c>
      <c r="Z51" s="6">
        <v>1</v>
      </c>
      <c r="AA51" s="6" t="str">
        <f t="shared" si="25"/>
        <v>会</v>
      </c>
    </row>
    <row r="52" spans="1:27">
      <c r="A52" s="6">
        <v>50</v>
      </c>
      <c r="B52" s="6">
        <v>2</v>
      </c>
      <c r="C52" s="6" t="str">
        <f t="shared" si="13"/>
        <v>女</v>
      </c>
      <c r="D52" s="6">
        <v>3</v>
      </c>
      <c r="E52" s="6" t="str">
        <f t="shared" si="14"/>
        <v>50以上</v>
      </c>
      <c r="F52" s="6">
        <v>1</v>
      </c>
      <c r="G52" s="6" t="str">
        <f t="shared" si="15"/>
        <v>高中及以下</v>
      </c>
      <c r="H52" s="6">
        <v>1</v>
      </c>
      <c r="I52" s="6" t="str">
        <f t="shared" si="16"/>
        <v>顺洋</v>
      </c>
      <c r="J52" s="6">
        <v>4</v>
      </c>
      <c r="K52" s="6" t="str">
        <f t="shared" si="17"/>
        <v>4000以上</v>
      </c>
      <c r="L52" s="6">
        <v>2</v>
      </c>
      <c r="M52" s="6" t="str">
        <f t="shared" si="18"/>
        <v>美佳</v>
      </c>
      <c r="N52" s="6">
        <v>3</v>
      </c>
      <c r="O52" s="6" t="str">
        <f t="shared" si="19"/>
        <v>康宝</v>
      </c>
      <c r="P52" s="6">
        <v>4</v>
      </c>
      <c r="Q52" s="6" t="str">
        <f t="shared" si="20"/>
        <v>光阳</v>
      </c>
      <c r="R52" s="6">
        <v>1</v>
      </c>
      <c r="S52" s="6" t="str">
        <f t="shared" si="21"/>
        <v>顺洋</v>
      </c>
      <c r="T52" s="6">
        <v>2</v>
      </c>
      <c r="U52" s="6" t="str">
        <f t="shared" si="22"/>
        <v xml:space="preserve"> 价格</v>
      </c>
      <c r="V52" s="6">
        <v>3</v>
      </c>
      <c r="W52" s="6" t="str">
        <f t="shared" si="23"/>
        <v xml:space="preserve"> 品牌</v>
      </c>
      <c r="X52" s="6">
        <v>1</v>
      </c>
      <c r="Y52" s="6" t="str">
        <f t="shared" si="24"/>
        <v>主动购买</v>
      </c>
      <c r="Z52" s="6">
        <v>1</v>
      </c>
      <c r="AA52" s="6" t="str">
        <f t="shared" si="25"/>
        <v>会</v>
      </c>
    </row>
    <row r="53" spans="1:27">
      <c r="A53" s="6">
        <v>51</v>
      </c>
      <c r="B53" s="6">
        <v>2</v>
      </c>
      <c r="C53" s="6" t="str">
        <f t="shared" si="13"/>
        <v>女</v>
      </c>
      <c r="D53" s="6">
        <v>2</v>
      </c>
      <c r="E53" s="6" t="str">
        <f t="shared" si="14"/>
        <v>30-50</v>
      </c>
      <c r="F53" s="6">
        <v>2</v>
      </c>
      <c r="G53" s="6" t="str">
        <f t="shared" si="15"/>
        <v>大学</v>
      </c>
      <c r="H53" s="6">
        <v>3</v>
      </c>
      <c r="I53" s="6" t="str">
        <f t="shared" si="16"/>
        <v>康宝</v>
      </c>
      <c r="J53" s="6">
        <v>1</v>
      </c>
      <c r="K53" s="6" t="str">
        <f t="shared" si="17"/>
        <v>2000以下</v>
      </c>
      <c r="L53" s="6">
        <v>2</v>
      </c>
      <c r="M53" s="6" t="str">
        <f t="shared" si="18"/>
        <v>美佳</v>
      </c>
      <c r="N53" s="6">
        <v>3</v>
      </c>
      <c r="O53" s="6" t="str">
        <f t="shared" si="19"/>
        <v>康宝</v>
      </c>
      <c r="P53" s="6">
        <v>1</v>
      </c>
      <c r="Q53" s="6" t="str">
        <f t="shared" si="20"/>
        <v>顺洋</v>
      </c>
      <c r="R53" s="6">
        <v>4</v>
      </c>
      <c r="S53" s="6" t="str">
        <f t="shared" si="21"/>
        <v>光阳</v>
      </c>
      <c r="T53" s="6">
        <v>2</v>
      </c>
      <c r="U53" s="6" t="str">
        <f t="shared" si="22"/>
        <v xml:space="preserve"> 价格</v>
      </c>
      <c r="V53" s="6">
        <v>3</v>
      </c>
      <c r="W53" s="6" t="str">
        <f t="shared" si="23"/>
        <v xml:space="preserve"> 品牌</v>
      </c>
      <c r="X53" s="6">
        <v>3</v>
      </c>
      <c r="Y53" s="6" t="str">
        <f t="shared" si="24"/>
        <v>促销介绍</v>
      </c>
      <c r="Z53" s="6">
        <v>2</v>
      </c>
      <c r="AA53" s="6" t="str">
        <f t="shared" si="25"/>
        <v>不会</v>
      </c>
    </row>
    <row r="54" spans="1:27">
      <c r="A54" s="6">
        <v>52</v>
      </c>
      <c r="B54" s="6">
        <v>2</v>
      </c>
      <c r="C54" s="6" t="str">
        <f t="shared" si="13"/>
        <v>女</v>
      </c>
      <c r="D54" s="6">
        <v>2</v>
      </c>
      <c r="E54" s="6" t="str">
        <f t="shared" si="14"/>
        <v>30-50</v>
      </c>
      <c r="F54" s="6">
        <v>2</v>
      </c>
      <c r="G54" s="6" t="str">
        <f t="shared" si="15"/>
        <v>大学</v>
      </c>
      <c r="H54" s="6">
        <v>5</v>
      </c>
      <c r="I54" s="6" t="str">
        <f t="shared" si="16"/>
        <v>其他</v>
      </c>
      <c r="J54" s="6">
        <v>3</v>
      </c>
      <c r="K54" s="6" t="str">
        <f t="shared" si="17"/>
        <v>3000-4000</v>
      </c>
      <c r="L54" s="6">
        <v>3</v>
      </c>
      <c r="M54" s="6" t="str">
        <f t="shared" si="18"/>
        <v>康宝</v>
      </c>
      <c r="N54" s="6">
        <v>2</v>
      </c>
      <c r="O54" s="6" t="str">
        <f t="shared" si="19"/>
        <v>美佳</v>
      </c>
      <c r="P54" s="6">
        <v>1</v>
      </c>
      <c r="Q54" s="6" t="str">
        <f t="shared" si="20"/>
        <v>顺洋</v>
      </c>
      <c r="R54" s="6">
        <v>4</v>
      </c>
      <c r="S54" s="6" t="str">
        <f t="shared" si="21"/>
        <v>光阳</v>
      </c>
      <c r="T54" s="6">
        <v>1</v>
      </c>
      <c r="U54" s="6" t="str">
        <f t="shared" si="22"/>
        <v xml:space="preserve"> 质量</v>
      </c>
      <c r="V54" s="6">
        <v>3</v>
      </c>
      <c r="W54" s="6" t="str">
        <f t="shared" si="23"/>
        <v xml:space="preserve"> 品牌</v>
      </c>
      <c r="X54" s="6">
        <v>1</v>
      </c>
      <c r="Y54" s="6" t="str">
        <f t="shared" si="24"/>
        <v>主动购买</v>
      </c>
      <c r="Z54" s="6">
        <v>2</v>
      </c>
      <c r="AA54" s="6" t="str">
        <f t="shared" si="25"/>
        <v>不会</v>
      </c>
    </row>
    <row r="55" spans="1:27">
      <c r="A55" s="6">
        <v>53</v>
      </c>
      <c r="B55" s="6">
        <v>1</v>
      </c>
      <c r="C55" s="6" t="str">
        <f t="shared" si="13"/>
        <v>男</v>
      </c>
      <c r="D55" s="6">
        <v>3</v>
      </c>
      <c r="E55" s="6" t="str">
        <f t="shared" si="14"/>
        <v>50以上</v>
      </c>
      <c r="F55" s="6">
        <v>1</v>
      </c>
      <c r="G55" s="6" t="str">
        <f t="shared" si="15"/>
        <v>高中及以下</v>
      </c>
      <c r="H55" s="6">
        <v>4</v>
      </c>
      <c r="I55" s="6" t="str">
        <f t="shared" si="16"/>
        <v>光阳</v>
      </c>
      <c r="J55" s="6">
        <v>2</v>
      </c>
      <c r="K55" s="6" t="str">
        <f t="shared" si="17"/>
        <v>2000-3000</v>
      </c>
      <c r="L55" s="6">
        <v>1</v>
      </c>
      <c r="M55" s="6" t="str">
        <f t="shared" si="18"/>
        <v>顺洋</v>
      </c>
      <c r="N55" s="6">
        <v>2</v>
      </c>
      <c r="O55" s="6" t="str">
        <f t="shared" si="19"/>
        <v>美佳</v>
      </c>
      <c r="P55" s="6">
        <v>3</v>
      </c>
      <c r="Q55" s="6" t="str">
        <f t="shared" si="20"/>
        <v>康宝</v>
      </c>
      <c r="R55" s="6">
        <v>4</v>
      </c>
      <c r="S55" s="6" t="str">
        <f t="shared" si="21"/>
        <v>光阳</v>
      </c>
      <c r="T55" s="6">
        <v>1</v>
      </c>
      <c r="U55" s="6" t="str">
        <f t="shared" si="22"/>
        <v xml:space="preserve"> 质量</v>
      </c>
      <c r="V55" s="6">
        <v>2</v>
      </c>
      <c r="W55" s="6" t="str">
        <f t="shared" si="23"/>
        <v xml:space="preserve"> 价格</v>
      </c>
      <c r="X55" s="6">
        <v>4</v>
      </c>
      <c r="Y55" s="6" t="str">
        <f t="shared" si="24"/>
        <v>他人介绍</v>
      </c>
      <c r="Z55" s="6">
        <v>2</v>
      </c>
      <c r="AA55" s="6" t="str">
        <f t="shared" si="25"/>
        <v>不会</v>
      </c>
    </row>
    <row r="56" spans="1:27">
      <c r="A56" s="6">
        <v>54</v>
      </c>
      <c r="B56" s="6">
        <v>2</v>
      </c>
      <c r="C56" s="6" t="str">
        <f t="shared" si="13"/>
        <v>女</v>
      </c>
      <c r="D56" s="6">
        <v>1</v>
      </c>
      <c r="E56" s="6" t="str">
        <f t="shared" si="14"/>
        <v>30以下</v>
      </c>
      <c r="F56" s="6">
        <v>3</v>
      </c>
      <c r="G56" s="6" t="str">
        <f t="shared" si="15"/>
        <v>研究生</v>
      </c>
      <c r="H56" s="6">
        <v>5</v>
      </c>
      <c r="I56" s="6" t="str">
        <f t="shared" si="16"/>
        <v>其他</v>
      </c>
      <c r="J56" s="6">
        <v>1</v>
      </c>
      <c r="K56" s="6" t="str">
        <f t="shared" si="17"/>
        <v>2000以下</v>
      </c>
      <c r="L56" s="6">
        <v>2</v>
      </c>
      <c r="M56" s="6" t="str">
        <f t="shared" si="18"/>
        <v>美佳</v>
      </c>
      <c r="N56" s="6">
        <v>3</v>
      </c>
      <c r="O56" s="6" t="str">
        <f t="shared" si="19"/>
        <v>康宝</v>
      </c>
      <c r="P56" s="6">
        <v>1</v>
      </c>
      <c r="Q56" s="6" t="str">
        <f t="shared" si="20"/>
        <v>顺洋</v>
      </c>
      <c r="R56" s="6">
        <v>4</v>
      </c>
      <c r="S56" s="6" t="str">
        <f t="shared" si="21"/>
        <v>光阳</v>
      </c>
      <c r="T56" s="6">
        <v>2</v>
      </c>
      <c r="U56" s="6" t="str">
        <f t="shared" si="22"/>
        <v xml:space="preserve"> 价格</v>
      </c>
      <c r="V56" s="6">
        <v>3</v>
      </c>
      <c r="W56" s="6" t="str">
        <f t="shared" si="23"/>
        <v xml:space="preserve"> 品牌</v>
      </c>
      <c r="X56" s="6">
        <v>3</v>
      </c>
      <c r="Y56" s="6" t="str">
        <f t="shared" si="24"/>
        <v>促销介绍</v>
      </c>
      <c r="Z56" s="6">
        <v>2</v>
      </c>
      <c r="AA56" s="6" t="str">
        <f t="shared" si="25"/>
        <v>不会</v>
      </c>
    </row>
    <row r="57" spans="1:27">
      <c r="A57" s="6">
        <v>55</v>
      </c>
      <c r="B57" s="6">
        <v>2</v>
      </c>
      <c r="C57" s="6" t="str">
        <f t="shared" si="13"/>
        <v>女</v>
      </c>
      <c r="D57" s="6">
        <v>2</v>
      </c>
      <c r="E57" s="6" t="str">
        <f t="shared" si="14"/>
        <v>30-50</v>
      </c>
      <c r="F57" s="6">
        <v>1</v>
      </c>
      <c r="G57" s="6" t="str">
        <f t="shared" si="15"/>
        <v>高中及以下</v>
      </c>
      <c r="H57" s="6">
        <v>4</v>
      </c>
      <c r="I57" s="6" t="str">
        <f t="shared" si="16"/>
        <v>光阳</v>
      </c>
      <c r="J57" s="6">
        <v>1</v>
      </c>
      <c r="K57" s="6" t="str">
        <f t="shared" si="17"/>
        <v>2000以下</v>
      </c>
      <c r="L57" s="6">
        <v>2</v>
      </c>
      <c r="M57" s="6" t="str">
        <f t="shared" si="18"/>
        <v>美佳</v>
      </c>
      <c r="N57" s="6">
        <v>3</v>
      </c>
      <c r="O57" s="6" t="str">
        <f t="shared" si="19"/>
        <v>康宝</v>
      </c>
      <c r="P57" s="6">
        <v>4</v>
      </c>
      <c r="Q57" s="6" t="str">
        <f t="shared" si="20"/>
        <v>光阳</v>
      </c>
      <c r="R57" s="6">
        <v>1</v>
      </c>
      <c r="S57" s="6" t="str">
        <f t="shared" si="21"/>
        <v>顺洋</v>
      </c>
      <c r="T57" s="6">
        <v>3</v>
      </c>
      <c r="U57" s="6" t="str">
        <f t="shared" si="22"/>
        <v xml:space="preserve"> 品牌</v>
      </c>
      <c r="V57" s="6">
        <v>4</v>
      </c>
      <c r="W57" s="6" t="str">
        <f t="shared" si="23"/>
        <v xml:space="preserve"> 外观时尚</v>
      </c>
      <c r="X57" s="6">
        <v>2</v>
      </c>
      <c r="Y57" s="6" t="str">
        <f t="shared" si="24"/>
        <v>广告宣传</v>
      </c>
      <c r="Z57" s="6">
        <v>2</v>
      </c>
      <c r="AA57" s="6" t="str">
        <f t="shared" si="25"/>
        <v>不会</v>
      </c>
    </row>
    <row r="58" spans="1:27">
      <c r="A58" s="6">
        <v>56</v>
      </c>
      <c r="B58" s="6">
        <v>1</v>
      </c>
      <c r="C58" s="6" t="str">
        <f t="shared" si="13"/>
        <v>男</v>
      </c>
      <c r="D58" s="6">
        <v>1</v>
      </c>
      <c r="E58" s="6" t="str">
        <f t="shared" si="14"/>
        <v>30以下</v>
      </c>
      <c r="F58" s="6">
        <v>3</v>
      </c>
      <c r="G58" s="6" t="str">
        <f t="shared" si="15"/>
        <v>研究生</v>
      </c>
      <c r="H58" s="6">
        <v>3</v>
      </c>
      <c r="I58" s="6" t="str">
        <f t="shared" si="16"/>
        <v>康宝</v>
      </c>
      <c r="J58" s="6">
        <v>4</v>
      </c>
      <c r="K58" s="6" t="str">
        <f t="shared" si="17"/>
        <v>4000以上</v>
      </c>
      <c r="L58" s="6">
        <v>2</v>
      </c>
      <c r="M58" s="6" t="str">
        <f t="shared" si="18"/>
        <v>美佳</v>
      </c>
      <c r="N58" s="6">
        <v>3</v>
      </c>
      <c r="O58" s="6" t="str">
        <f t="shared" si="19"/>
        <v>康宝</v>
      </c>
      <c r="P58" s="6">
        <v>4</v>
      </c>
      <c r="Q58" s="6" t="str">
        <f t="shared" si="20"/>
        <v>光阳</v>
      </c>
      <c r="R58" s="6">
        <v>1</v>
      </c>
      <c r="S58" s="6" t="str">
        <f t="shared" si="21"/>
        <v>顺洋</v>
      </c>
      <c r="T58" s="6">
        <v>3</v>
      </c>
      <c r="U58" s="6" t="str">
        <f t="shared" si="22"/>
        <v xml:space="preserve"> 品牌</v>
      </c>
      <c r="V58" s="6">
        <v>4</v>
      </c>
      <c r="W58" s="6" t="str">
        <f t="shared" si="23"/>
        <v xml:space="preserve"> 外观时尚</v>
      </c>
      <c r="X58" s="6">
        <v>1</v>
      </c>
      <c r="Y58" s="6" t="str">
        <f t="shared" si="24"/>
        <v>主动购买</v>
      </c>
      <c r="Z58" s="6">
        <v>1</v>
      </c>
      <c r="AA58" s="6" t="str">
        <f t="shared" si="25"/>
        <v>会</v>
      </c>
    </row>
    <row r="59" spans="1:27">
      <c r="A59" s="6">
        <v>57</v>
      </c>
      <c r="B59" s="6">
        <v>2</v>
      </c>
      <c r="C59" s="6" t="str">
        <f t="shared" si="13"/>
        <v>女</v>
      </c>
      <c r="D59" s="6">
        <v>2</v>
      </c>
      <c r="E59" s="6" t="str">
        <f t="shared" si="14"/>
        <v>30-50</v>
      </c>
      <c r="F59" s="6">
        <v>2</v>
      </c>
      <c r="G59" s="6" t="str">
        <f t="shared" si="15"/>
        <v>大学</v>
      </c>
      <c r="H59" s="6">
        <v>2</v>
      </c>
      <c r="I59" s="6" t="str">
        <f t="shared" si="16"/>
        <v>美佳</v>
      </c>
      <c r="J59" s="6">
        <v>1</v>
      </c>
      <c r="K59" s="6" t="str">
        <f t="shared" si="17"/>
        <v>2000以下</v>
      </c>
      <c r="L59" s="6">
        <v>2</v>
      </c>
      <c r="M59" s="6" t="str">
        <f t="shared" si="18"/>
        <v>美佳</v>
      </c>
      <c r="N59" s="6">
        <v>3</v>
      </c>
      <c r="O59" s="6" t="str">
        <f t="shared" si="19"/>
        <v>康宝</v>
      </c>
      <c r="P59" s="6">
        <v>1</v>
      </c>
      <c r="Q59" s="6" t="str">
        <f t="shared" si="20"/>
        <v>顺洋</v>
      </c>
      <c r="R59" s="6">
        <v>4</v>
      </c>
      <c r="S59" s="6" t="str">
        <f t="shared" si="21"/>
        <v>光阳</v>
      </c>
      <c r="T59" s="6">
        <v>2</v>
      </c>
      <c r="U59" s="6" t="str">
        <f t="shared" si="22"/>
        <v xml:space="preserve"> 价格</v>
      </c>
      <c r="V59" s="6">
        <v>3</v>
      </c>
      <c r="W59" s="6" t="str">
        <f t="shared" si="23"/>
        <v xml:space="preserve"> 品牌</v>
      </c>
      <c r="X59" s="6">
        <v>3</v>
      </c>
      <c r="Y59" s="6" t="str">
        <f t="shared" si="24"/>
        <v>促销介绍</v>
      </c>
      <c r="Z59" s="6">
        <v>1</v>
      </c>
      <c r="AA59" s="6" t="str">
        <f t="shared" si="25"/>
        <v>会</v>
      </c>
    </row>
    <row r="60" spans="1:27">
      <c r="A60" s="6">
        <v>58</v>
      </c>
      <c r="B60" s="6">
        <v>1</v>
      </c>
      <c r="C60" s="6" t="str">
        <f t="shared" si="13"/>
        <v>男</v>
      </c>
      <c r="D60" s="6">
        <v>3</v>
      </c>
      <c r="E60" s="6" t="str">
        <f t="shared" si="14"/>
        <v>50以上</v>
      </c>
      <c r="F60" s="6">
        <v>1</v>
      </c>
      <c r="G60" s="6" t="str">
        <f t="shared" si="15"/>
        <v>高中及以下</v>
      </c>
      <c r="H60" s="6">
        <v>1</v>
      </c>
      <c r="I60" s="6" t="str">
        <f t="shared" si="16"/>
        <v>顺洋</v>
      </c>
      <c r="J60" s="6">
        <v>3</v>
      </c>
      <c r="K60" s="6" t="str">
        <f t="shared" si="17"/>
        <v>3000-4000</v>
      </c>
      <c r="L60" s="6">
        <v>3</v>
      </c>
      <c r="M60" s="6" t="str">
        <f t="shared" si="18"/>
        <v>康宝</v>
      </c>
      <c r="N60" s="6">
        <v>2</v>
      </c>
      <c r="O60" s="6" t="str">
        <f t="shared" si="19"/>
        <v>美佳</v>
      </c>
      <c r="P60" s="6">
        <v>1</v>
      </c>
      <c r="Q60" s="6" t="str">
        <f t="shared" si="20"/>
        <v>顺洋</v>
      </c>
      <c r="R60" s="6">
        <v>4</v>
      </c>
      <c r="S60" s="6" t="str">
        <f t="shared" si="21"/>
        <v>光阳</v>
      </c>
      <c r="T60" s="6">
        <v>1</v>
      </c>
      <c r="U60" s="6" t="str">
        <f t="shared" si="22"/>
        <v xml:space="preserve"> 质量</v>
      </c>
      <c r="V60" s="6">
        <v>2</v>
      </c>
      <c r="W60" s="6" t="str">
        <f t="shared" si="23"/>
        <v xml:space="preserve"> 价格</v>
      </c>
      <c r="X60" s="6">
        <v>1</v>
      </c>
      <c r="Y60" s="6" t="str">
        <f t="shared" si="24"/>
        <v>主动购买</v>
      </c>
      <c r="Z60" s="6">
        <v>1</v>
      </c>
      <c r="AA60" s="6" t="str">
        <f t="shared" si="25"/>
        <v>会</v>
      </c>
    </row>
    <row r="61" spans="1:27">
      <c r="A61" s="6">
        <v>59</v>
      </c>
      <c r="B61" s="6">
        <v>2</v>
      </c>
      <c r="C61" s="6" t="str">
        <f t="shared" si="13"/>
        <v>女</v>
      </c>
      <c r="D61" s="6">
        <v>3</v>
      </c>
      <c r="E61" s="6" t="str">
        <f t="shared" si="14"/>
        <v>50以上</v>
      </c>
      <c r="F61" s="6">
        <v>1</v>
      </c>
      <c r="G61" s="6" t="str">
        <f t="shared" si="15"/>
        <v>高中及以下</v>
      </c>
      <c r="H61" s="6">
        <v>2</v>
      </c>
      <c r="I61" s="6" t="str">
        <f t="shared" si="16"/>
        <v>美佳</v>
      </c>
      <c r="J61" s="6">
        <v>2</v>
      </c>
      <c r="K61" s="6" t="str">
        <f t="shared" si="17"/>
        <v>2000-3000</v>
      </c>
      <c r="L61" s="6">
        <v>1</v>
      </c>
      <c r="M61" s="6" t="str">
        <f t="shared" si="18"/>
        <v>顺洋</v>
      </c>
      <c r="N61" s="6">
        <v>2</v>
      </c>
      <c r="O61" s="6" t="str">
        <f t="shared" si="19"/>
        <v>美佳</v>
      </c>
      <c r="P61" s="6">
        <v>3</v>
      </c>
      <c r="Q61" s="6" t="str">
        <f t="shared" si="20"/>
        <v>康宝</v>
      </c>
      <c r="R61" s="6">
        <v>4</v>
      </c>
      <c r="S61" s="6" t="str">
        <f t="shared" si="21"/>
        <v>光阳</v>
      </c>
      <c r="T61" s="6">
        <v>1</v>
      </c>
      <c r="U61" s="6" t="str">
        <f t="shared" si="22"/>
        <v xml:space="preserve"> 质量</v>
      </c>
      <c r="V61" s="6">
        <v>2</v>
      </c>
      <c r="W61" s="6" t="str">
        <f t="shared" si="23"/>
        <v xml:space="preserve"> 价格</v>
      </c>
      <c r="X61" s="6">
        <v>4</v>
      </c>
      <c r="Y61" s="6" t="str">
        <f t="shared" si="24"/>
        <v>他人介绍</v>
      </c>
      <c r="Z61" s="6">
        <v>2</v>
      </c>
      <c r="AA61" s="6" t="str">
        <f t="shared" si="25"/>
        <v>不会</v>
      </c>
    </row>
    <row r="62" spans="1:27">
      <c r="A62" s="6">
        <v>60</v>
      </c>
      <c r="B62" s="6">
        <v>1</v>
      </c>
      <c r="C62" s="6" t="str">
        <f t="shared" si="13"/>
        <v>男</v>
      </c>
      <c r="D62" s="6">
        <v>1</v>
      </c>
      <c r="E62" s="6" t="str">
        <f t="shared" si="14"/>
        <v>30以下</v>
      </c>
      <c r="F62" s="6">
        <v>3</v>
      </c>
      <c r="G62" s="6" t="str">
        <f t="shared" si="15"/>
        <v>研究生</v>
      </c>
      <c r="H62" s="6">
        <v>2</v>
      </c>
      <c r="I62" s="6" t="str">
        <f t="shared" si="16"/>
        <v>美佳</v>
      </c>
      <c r="J62" s="6">
        <v>3</v>
      </c>
      <c r="K62" s="6" t="str">
        <f t="shared" si="17"/>
        <v>3000-4000</v>
      </c>
      <c r="L62" s="6">
        <v>2</v>
      </c>
      <c r="M62" s="6" t="str">
        <f t="shared" si="18"/>
        <v>美佳</v>
      </c>
      <c r="N62" s="6">
        <v>3</v>
      </c>
      <c r="O62" s="6" t="str">
        <f t="shared" si="19"/>
        <v>康宝</v>
      </c>
      <c r="P62" s="6">
        <v>1</v>
      </c>
      <c r="Q62" s="6" t="str">
        <f t="shared" si="20"/>
        <v>顺洋</v>
      </c>
      <c r="R62" s="6">
        <v>4</v>
      </c>
      <c r="S62" s="6" t="str">
        <f t="shared" si="21"/>
        <v>光阳</v>
      </c>
      <c r="T62" s="6">
        <v>3</v>
      </c>
      <c r="U62" s="6" t="str">
        <f t="shared" si="22"/>
        <v xml:space="preserve"> 品牌</v>
      </c>
      <c r="V62" s="6">
        <v>4</v>
      </c>
      <c r="W62" s="6" t="str">
        <f t="shared" si="23"/>
        <v xml:space="preserve"> 外观时尚</v>
      </c>
      <c r="X62" s="6">
        <v>1</v>
      </c>
      <c r="Y62" s="6" t="str">
        <f t="shared" si="24"/>
        <v>主动购买</v>
      </c>
      <c r="Z62" s="6">
        <v>1</v>
      </c>
      <c r="AA62" s="6" t="str">
        <f t="shared" si="25"/>
        <v>会</v>
      </c>
    </row>
    <row r="63" spans="1:27">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7">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sheetData>
  <mergeCells count="1">
    <mergeCell ref="A1:Z1"/>
  </mergeCells>
  <phoneticPr fontId="1" type="noConversion"/>
  <dataValidations count="4">
    <dataValidation type="list" allowBlank="1" showInputMessage="1" showErrorMessage="1" sqref="Z3:Z62 B3:B62">
      <formula1>"1,2"</formula1>
    </dataValidation>
    <dataValidation type="list" allowBlank="1" showInputMessage="1" showErrorMessage="1" sqref="D3:D62 F3:F62">
      <formula1>"1,2,3"</formula1>
    </dataValidation>
    <dataValidation type="list" allowBlank="1" showInputMessage="1" showErrorMessage="1" sqref="H3:H62">
      <formula1>"1,2,3,4,5"</formula1>
    </dataValidation>
    <dataValidation type="list" allowBlank="1" showInputMessage="1" showErrorMessage="1" sqref="J3:J62 L3:L62 N3:N62 P3:P62 R3:R62 T3:T62 V3:V62 X3:X62">
      <formula1>"1,2,3,4"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62"/>
  <sheetViews>
    <sheetView workbookViewId="0">
      <selection activeCell="Q35" sqref="Q35"/>
    </sheetView>
  </sheetViews>
  <sheetFormatPr defaultRowHeight="13.5"/>
  <cols>
    <col min="1" max="2" width="4.5" customWidth="1"/>
    <col min="3" max="3" width="6.75" customWidth="1"/>
    <col min="4" max="4" width="9.25" customWidth="1"/>
    <col min="5" max="5" width="8.5" customWidth="1"/>
    <col min="6" max="6" width="9.25" customWidth="1"/>
    <col min="7" max="7" width="7.25" customWidth="1"/>
    <col min="8" max="8" width="7.75" customWidth="1"/>
    <col min="9" max="9" width="7.875" customWidth="1"/>
    <col min="10" max="10" width="7.75" customWidth="1"/>
    <col min="11" max="11" width="10.75" customWidth="1"/>
    <col min="12" max="12" width="11.25" customWidth="1"/>
    <col min="14" max="14" width="11.75" customWidth="1"/>
  </cols>
  <sheetData>
    <row r="1" spans="1:26" ht="19.5">
      <c r="A1" s="28" t="s">
        <v>65</v>
      </c>
      <c r="B1" s="28"/>
      <c r="C1" s="28"/>
      <c r="D1" s="28"/>
      <c r="E1" s="28"/>
      <c r="F1" s="28"/>
      <c r="G1" s="28"/>
      <c r="H1" s="28"/>
      <c r="I1" s="28"/>
      <c r="J1" s="28"/>
      <c r="K1" s="28"/>
      <c r="L1" s="28"/>
      <c r="M1" s="28"/>
      <c r="N1" s="28"/>
      <c r="O1" s="28"/>
      <c r="P1" s="28"/>
      <c r="Q1" s="28"/>
      <c r="R1" s="28"/>
      <c r="S1" s="28"/>
      <c r="T1" s="28"/>
      <c r="U1" s="28"/>
      <c r="V1" s="28"/>
      <c r="W1" s="28"/>
      <c r="X1" s="28"/>
      <c r="Y1" s="28"/>
      <c r="Z1" s="28"/>
    </row>
    <row r="2" spans="1:26" ht="16.5" customHeight="1">
      <c r="A2" s="8" t="s">
        <v>53</v>
      </c>
      <c r="B2" s="8" t="s">
        <v>15</v>
      </c>
      <c r="C2" s="8" t="s">
        <v>16</v>
      </c>
      <c r="D2" s="8" t="s">
        <v>17</v>
      </c>
      <c r="E2" s="8" t="s">
        <v>57</v>
      </c>
      <c r="F2" s="8" t="s">
        <v>20</v>
      </c>
      <c r="G2" s="8" t="s">
        <v>58</v>
      </c>
      <c r="H2" s="8" t="s">
        <v>59</v>
      </c>
      <c r="I2" s="8" t="s">
        <v>60</v>
      </c>
      <c r="J2" s="8" t="s">
        <v>61</v>
      </c>
      <c r="K2" s="8" t="s">
        <v>54</v>
      </c>
      <c r="L2" s="8" t="s">
        <v>55</v>
      </c>
      <c r="M2" s="8" t="s">
        <v>23</v>
      </c>
      <c r="N2" s="8" t="s">
        <v>63</v>
      </c>
    </row>
    <row r="3" spans="1:26">
      <c r="A3" s="6">
        <v>1</v>
      </c>
      <c r="B3" s="6" t="s">
        <v>66</v>
      </c>
      <c r="C3" s="6" t="s">
        <v>68</v>
      </c>
      <c r="D3" s="6" t="s">
        <v>71</v>
      </c>
      <c r="E3" s="6" t="s">
        <v>74</v>
      </c>
      <c r="F3" s="6" t="s">
        <v>79</v>
      </c>
      <c r="G3" s="6" t="s">
        <v>74</v>
      </c>
      <c r="H3" s="6" t="s">
        <v>75</v>
      </c>
      <c r="I3" s="6" t="s">
        <v>76</v>
      </c>
      <c r="J3" s="6" t="s">
        <v>77</v>
      </c>
      <c r="K3" s="6" t="s">
        <v>83</v>
      </c>
      <c r="L3" s="6" t="s">
        <v>85</v>
      </c>
      <c r="M3" s="6" t="s">
        <v>87</v>
      </c>
      <c r="N3" s="6" t="s">
        <v>91</v>
      </c>
    </row>
    <row r="4" spans="1:26">
      <c r="A4" s="6">
        <v>2</v>
      </c>
      <c r="B4" s="6" t="s">
        <v>67</v>
      </c>
      <c r="C4" s="6" t="s">
        <v>69</v>
      </c>
      <c r="D4" s="6" t="s">
        <v>72</v>
      </c>
      <c r="E4" s="6" t="s">
        <v>75</v>
      </c>
      <c r="F4" s="6" t="s">
        <v>80</v>
      </c>
      <c r="G4" s="6" t="s">
        <v>74</v>
      </c>
      <c r="H4" s="6" t="s">
        <v>76</v>
      </c>
      <c r="I4" s="6" t="s">
        <v>75</v>
      </c>
      <c r="J4" s="6" t="s">
        <v>77</v>
      </c>
      <c r="K4" s="6" t="s">
        <v>84</v>
      </c>
      <c r="L4" s="6" t="s">
        <v>86</v>
      </c>
      <c r="M4" s="6" t="s">
        <v>88</v>
      </c>
      <c r="N4" s="6" t="s">
        <v>91</v>
      </c>
    </row>
    <row r="5" spans="1:26">
      <c r="A5" s="6">
        <v>3</v>
      </c>
      <c r="B5" s="6" t="s">
        <v>67</v>
      </c>
      <c r="C5" s="6" t="s">
        <v>68</v>
      </c>
      <c r="D5" s="6" t="s">
        <v>71</v>
      </c>
      <c r="E5" s="6" t="s">
        <v>74</v>
      </c>
      <c r="F5" s="6" t="s">
        <v>81</v>
      </c>
      <c r="G5" s="6" t="s">
        <v>74</v>
      </c>
      <c r="H5" s="6" t="s">
        <v>75</v>
      </c>
      <c r="I5" s="6" t="s">
        <v>76</v>
      </c>
      <c r="J5" s="6" t="s">
        <v>77</v>
      </c>
      <c r="K5" s="6" t="s">
        <v>84</v>
      </c>
      <c r="L5" s="6" t="s">
        <v>86</v>
      </c>
      <c r="M5" s="6" t="s">
        <v>87</v>
      </c>
      <c r="N5" s="6" t="s">
        <v>92</v>
      </c>
    </row>
    <row r="6" spans="1:26">
      <c r="A6" s="6">
        <v>4</v>
      </c>
      <c r="B6" s="6" t="s">
        <v>66</v>
      </c>
      <c r="C6" s="6" t="s">
        <v>70</v>
      </c>
      <c r="D6" s="6" t="s">
        <v>73</v>
      </c>
      <c r="E6" s="6" t="s">
        <v>76</v>
      </c>
      <c r="F6" s="6" t="s">
        <v>82</v>
      </c>
      <c r="G6" s="6" t="s">
        <v>74</v>
      </c>
      <c r="H6" s="6" t="s">
        <v>75</v>
      </c>
      <c r="I6" s="6" t="s">
        <v>76</v>
      </c>
      <c r="J6" s="6" t="s">
        <v>77</v>
      </c>
      <c r="K6" s="6" t="s">
        <v>83</v>
      </c>
      <c r="L6" s="6" t="s">
        <v>85</v>
      </c>
      <c r="M6" s="6" t="s">
        <v>88</v>
      </c>
      <c r="N6" s="6" t="s">
        <v>91</v>
      </c>
    </row>
    <row r="7" spans="1:26">
      <c r="A7" s="6">
        <v>5</v>
      </c>
      <c r="B7" s="6" t="s">
        <v>67</v>
      </c>
      <c r="C7" s="6" t="s">
        <v>70</v>
      </c>
      <c r="D7" s="6" t="s">
        <v>73</v>
      </c>
      <c r="E7" s="6" t="s">
        <v>74</v>
      </c>
      <c r="F7" s="6" t="s">
        <v>79</v>
      </c>
      <c r="G7" s="6" t="s">
        <v>74</v>
      </c>
      <c r="H7" s="6" t="s">
        <v>75</v>
      </c>
      <c r="I7" s="6" t="s">
        <v>76</v>
      </c>
      <c r="J7" s="6" t="s">
        <v>77</v>
      </c>
      <c r="K7" s="6" t="s">
        <v>85</v>
      </c>
      <c r="L7" s="6" t="s">
        <v>84</v>
      </c>
      <c r="M7" s="6" t="s">
        <v>87</v>
      </c>
      <c r="N7" s="6" t="s">
        <v>91</v>
      </c>
    </row>
    <row r="8" spans="1:26">
      <c r="A8" s="6">
        <v>6</v>
      </c>
      <c r="B8" s="6" t="s">
        <v>67</v>
      </c>
      <c r="C8" s="6" t="s">
        <v>69</v>
      </c>
      <c r="D8" s="6" t="s">
        <v>72</v>
      </c>
      <c r="E8" s="6" t="s">
        <v>74</v>
      </c>
      <c r="F8" s="6" t="s">
        <v>81</v>
      </c>
      <c r="G8" s="6" t="s">
        <v>74</v>
      </c>
      <c r="H8" s="6" t="s">
        <v>76</v>
      </c>
      <c r="I8" s="6" t="s">
        <v>75</v>
      </c>
      <c r="J8" s="6" t="s">
        <v>77</v>
      </c>
      <c r="K8" s="6" t="s">
        <v>84</v>
      </c>
      <c r="L8" s="6" t="s">
        <v>86</v>
      </c>
      <c r="M8" s="6" t="s">
        <v>88</v>
      </c>
      <c r="N8" s="6" t="s">
        <v>91</v>
      </c>
    </row>
    <row r="9" spans="1:26">
      <c r="A9" s="6">
        <v>7</v>
      </c>
      <c r="B9" s="6" t="s">
        <v>66</v>
      </c>
      <c r="C9" s="6" t="s">
        <v>69</v>
      </c>
      <c r="D9" s="6" t="s">
        <v>72</v>
      </c>
      <c r="E9" s="6" t="s">
        <v>75</v>
      </c>
      <c r="F9" s="6" t="s">
        <v>80</v>
      </c>
      <c r="G9" s="6" t="s">
        <v>75</v>
      </c>
      <c r="H9" s="6" t="s">
        <v>74</v>
      </c>
      <c r="I9" s="6" t="s">
        <v>76</v>
      </c>
      <c r="J9" s="6" t="s">
        <v>77</v>
      </c>
      <c r="K9" s="6" t="s">
        <v>84</v>
      </c>
      <c r="L9" s="6" t="s">
        <v>86</v>
      </c>
      <c r="M9" s="6" t="s">
        <v>89</v>
      </c>
      <c r="N9" s="6" t="s">
        <v>91</v>
      </c>
    </row>
    <row r="10" spans="1:26">
      <c r="A10" s="6">
        <v>8</v>
      </c>
      <c r="B10" s="6" t="s">
        <v>67</v>
      </c>
      <c r="C10" s="6" t="s">
        <v>68</v>
      </c>
      <c r="D10" s="6" t="s">
        <v>71</v>
      </c>
      <c r="E10" s="6" t="s">
        <v>74</v>
      </c>
      <c r="F10" s="6" t="s">
        <v>79</v>
      </c>
      <c r="G10" s="6" t="s">
        <v>74</v>
      </c>
      <c r="H10" s="6" t="s">
        <v>75</v>
      </c>
      <c r="I10" s="6" t="s">
        <v>76</v>
      </c>
      <c r="J10" s="6" t="s">
        <v>77</v>
      </c>
      <c r="K10" s="6" t="s">
        <v>85</v>
      </c>
      <c r="L10" s="6" t="s">
        <v>84</v>
      </c>
      <c r="M10" s="6" t="s">
        <v>88</v>
      </c>
      <c r="N10" s="6" t="s">
        <v>91</v>
      </c>
    </row>
    <row r="11" spans="1:26">
      <c r="A11" s="6">
        <v>9</v>
      </c>
      <c r="B11" s="6" t="s">
        <v>67</v>
      </c>
      <c r="C11" s="6" t="s">
        <v>70</v>
      </c>
      <c r="D11" s="6" t="s">
        <v>73</v>
      </c>
      <c r="E11" s="6" t="s">
        <v>74</v>
      </c>
      <c r="F11" s="6" t="s">
        <v>79</v>
      </c>
      <c r="G11" s="6" t="s">
        <v>76</v>
      </c>
      <c r="H11" s="6" t="s">
        <v>74</v>
      </c>
      <c r="I11" s="6" t="s">
        <v>75</v>
      </c>
      <c r="J11" s="6" t="s">
        <v>77</v>
      </c>
      <c r="K11" s="6" t="s">
        <v>83</v>
      </c>
      <c r="L11" s="6" t="s">
        <v>85</v>
      </c>
      <c r="M11" s="6" t="s">
        <v>87</v>
      </c>
      <c r="N11" s="6" t="s">
        <v>91</v>
      </c>
    </row>
    <row r="12" spans="1:26">
      <c r="A12" s="6">
        <v>10</v>
      </c>
      <c r="B12" s="6" t="s">
        <v>67</v>
      </c>
      <c r="C12" s="6" t="s">
        <v>70</v>
      </c>
      <c r="D12" s="6" t="s">
        <v>73</v>
      </c>
      <c r="E12" s="6" t="s">
        <v>76</v>
      </c>
      <c r="F12" s="6" t="s">
        <v>80</v>
      </c>
      <c r="G12" s="6" t="s">
        <v>75</v>
      </c>
      <c r="H12" s="6" t="s">
        <v>74</v>
      </c>
      <c r="I12" s="6" t="s">
        <v>77</v>
      </c>
      <c r="J12" s="6" t="s">
        <v>76</v>
      </c>
      <c r="K12" s="6" t="s">
        <v>83</v>
      </c>
      <c r="L12" s="6" t="s">
        <v>85</v>
      </c>
      <c r="M12" s="6" t="s">
        <v>88</v>
      </c>
      <c r="N12" s="6" t="s">
        <v>92</v>
      </c>
    </row>
    <row r="13" spans="1:26">
      <c r="A13" s="6">
        <v>11</v>
      </c>
      <c r="B13" s="6" t="s">
        <v>66</v>
      </c>
      <c r="C13" s="6" t="s">
        <v>68</v>
      </c>
      <c r="D13" s="6" t="s">
        <v>71</v>
      </c>
      <c r="E13" s="6" t="s">
        <v>77</v>
      </c>
      <c r="F13" s="6" t="s">
        <v>82</v>
      </c>
      <c r="G13" s="6" t="s">
        <v>74</v>
      </c>
      <c r="H13" s="6" t="s">
        <v>75</v>
      </c>
      <c r="I13" s="6" t="s">
        <v>76</v>
      </c>
      <c r="J13" s="6" t="s">
        <v>77</v>
      </c>
      <c r="K13" s="6" t="s">
        <v>85</v>
      </c>
      <c r="L13" s="6" t="s">
        <v>84</v>
      </c>
      <c r="M13" s="6" t="s">
        <v>89</v>
      </c>
      <c r="N13" s="6" t="s">
        <v>91</v>
      </c>
    </row>
    <row r="14" spans="1:26">
      <c r="A14" s="6">
        <v>12</v>
      </c>
      <c r="B14" s="6" t="s">
        <v>66</v>
      </c>
      <c r="C14" s="6" t="s">
        <v>68</v>
      </c>
      <c r="D14" s="6" t="s">
        <v>71</v>
      </c>
      <c r="E14" s="6" t="s">
        <v>78</v>
      </c>
      <c r="F14" s="6" t="s">
        <v>82</v>
      </c>
      <c r="G14" s="6" t="s">
        <v>74</v>
      </c>
      <c r="H14" s="6" t="s">
        <v>75</v>
      </c>
      <c r="I14" s="6" t="s">
        <v>77</v>
      </c>
      <c r="J14" s="6" t="s">
        <v>76</v>
      </c>
      <c r="K14" s="6" t="s">
        <v>84</v>
      </c>
      <c r="L14" s="6" t="s">
        <v>86</v>
      </c>
      <c r="M14" s="6" t="s">
        <v>88</v>
      </c>
      <c r="N14" s="6" t="s">
        <v>91</v>
      </c>
    </row>
    <row r="15" spans="1:26">
      <c r="A15" s="6">
        <v>13</v>
      </c>
      <c r="B15" s="6" t="s">
        <v>67</v>
      </c>
      <c r="C15" s="6" t="s">
        <v>70</v>
      </c>
      <c r="D15" s="6" t="s">
        <v>73</v>
      </c>
      <c r="E15" s="6" t="s">
        <v>74</v>
      </c>
      <c r="F15" s="6" t="s">
        <v>81</v>
      </c>
      <c r="G15" s="6" t="s">
        <v>74</v>
      </c>
      <c r="H15" s="6" t="s">
        <v>75</v>
      </c>
      <c r="I15" s="6" t="s">
        <v>77</v>
      </c>
      <c r="J15" s="6" t="s">
        <v>76</v>
      </c>
      <c r="K15" s="6" t="s">
        <v>85</v>
      </c>
      <c r="L15" s="6" t="s">
        <v>84</v>
      </c>
      <c r="M15" s="6" t="s">
        <v>87</v>
      </c>
      <c r="N15" s="6" t="s">
        <v>91</v>
      </c>
    </row>
    <row r="16" spans="1:26">
      <c r="A16" s="6">
        <v>14</v>
      </c>
      <c r="B16" s="6" t="s">
        <v>66</v>
      </c>
      <c r="C16" s="6" t="s">
        <v>69</v>
      </c>
      <c r="D16" s="6" t="s">
        <v>72</v>
      </c>
      <c r="E16" s="6" t="s">
        <v>78</v>
      </c>
      <c r="F16" s="6" t="s">
        <v>82</v>
      </c>
      <c r="G16" s="6" t="s">
        <v>74</v>
      </c>
      <c r="H16" s="6" t="s">
        <v>75</v>
      </c>
      <c r="I16" s="6" t="s">
        <v>76</v>
      </c>
      <c r="J16" s="6" t="s">
        <v>77</v>
      </c>
      <c r="K16" s="6" t="s">
        <v>85</v>
      </c>
      <c r="L16" s="6" t="s">
        <v>86</v>
      </c>
      <c r="M16" s="6" t="s">
        <v>89</v>
      </c>
      <c r="N16" s="6" t="s">
        <v>92</v>
      </c>
    </row>
    <row r="17" spans="1:14">
      <c r="A17" s="6">
        <v>15</v>
      </c>
      <c r="B17" s="6" t="s">
        <v>67</v>
      </c>
      <c r="C17" s="6" t="s">
        <v>68</v>
      </c>
      <c r="D17" s="6" t="s">
        <v>73</v>
      </c>
      <c r="E17" s="6" t="s">
        <v>74</v>
      </c>
      <c r="F17" s="6" t="s">
        <v>79</v>
      </c>
      <c r="G17" s="6" t="s">
        <v>75</v>
      </c>
      <c r="H17" s="6" t="s">
        <v>74</v>
      </c>
      <c r="I17" s="6" t="s">
        <v>76</v>
      </c>
      <c r="J17" s="6" t="s">
        <v>77</v>
      </c>
      <c r="K17" s="6" t="s">
        <v>83</v>
      </c>
      <c r="L17" s="6" t="s">
        <v>84</v>
      </c>
      <c r="M17" s="6" t="s">
        <v>87</v>
      </c>
      <c r="N17" s="6" t="s">
        <v>91</v>
      </c>
    </row>
    <row r="18" spans="1:14">
      <c r="A18" s="6">
        <v>16</v>
      </c>
      <c r="B18" s="6" t="s">
        <v>66</v>
      </c>
      <c r="C18" s="6" t="s">
        <v>69</v>
      </c>
      <c r="D18" s="6" t="s">
        <v>72</v>
      </c>
      <c r="E18" s="6" t="s">
        <v>75</v>
      </c>
      <c r="F18" s="6" t="s">
        <v>80</v>
      </c>
      <c r="G18" s="6" t="s">
        <v>76</v>
      </c>
      <c r="H18" s="6" t="s">
        <v>74</v>
      </c>
      <c r="I18" s="6" t="s">
        <v>75</v>
      </c>
      <c r="J18" s="6" t="s">
        <v>77</v>
      </c>
      <c r="K18" s="6" t="s">
        <v>84</v>
      </c>
      <c r="L18" s="6" t="s">
        <v>86</v>
      </c>
      <c r="M18" s="6" t="s">
        <v>90</v>
      </c>
      <c r="N18" s="6" t="s">
        <v>92</v>
      </c>
    </row>
    <row r="19" spans="1:14">
      <c r="A19" s="6">
        <v>17</v>
      </c>
      <c r="B19" s="6" t="s">
        <v>67</v>
      </c>
      <c r="C19" s="6" t="s">
        <v>68</v>
      </c>
      <c r="D19" s="6" t="s">
        <v>71</v>
      </c>
      <c r="E19" s="6" t="s">
        <v>74</v>
      </c>
      <c r="F19" s="6" t="s">
        <v>79</v>
      </c>
      <c r="G19" s="6" t="s">
        <v>74</v>
      </c>
      <c r="H19" s="6" t="s">
        <v>75</v>
      </c>
      <c r="I19" s="6" t="s">
        <v>76</v>
      </c>
      <c r="J19" s="6" t="s">
        <v>77</v>
      </c>
      <c r="K19" s="6" t="s">
        <v>83</v>
      </c>
      <c r="L19" s="6" t="s">
        <v>84</v>
      </c>
      <c r="M19" s="6" t="s">
        <v>87</v>
      </c>
      <c r="N19" s="6" t="s">
        <v>91</v>
      </c>
    </row>
    <row r="20" spans="1:14">
      <c r="A20" s="6">
        <v>18</v>
      </c>
      <c r="B20" s="6" t="s">
        <v>66</v>
      </c>
      <c r="C20" s="6" t="s">
        <v>70</v>
      </c>
      <c r="D20" s="6" t="s">
        <v>73</v>
      </c>
      <c r="E20" s="6" t="s">
        <v>76</v>
      </c>
      <c r="F20" s="6" t="s">
        <v>80</v>
      </c>
      <c r="G20" s="6" t="s">
        <v>74</v>
      </c>
      <c r="H20" s="6" t="s">
        <v>76</v>
      </c>
      <c r="I20" s="6" t="s">
        <v>75</v>
      </c>
      <c r="J20" s="6" t="s">
        <v>77</v>
      </c>
      <c r="K20" s="6" t="s">
        <v>85</v>
      </c>
      <c r="L20" s="6" t="s">
        <v>84</v>
      </c>
      <c r="M20" s="6" t="s">
        <v>88</v>
      </c>
      <c r="N20" s="6" t="s">
        <v>92</v>
      </c>
    </row>
    <row r="21" spans="1:14">
      <c r="A21" s="6">
        <v>19</v>
      </c>
      <c r="B21" s="6" t="s">
        <v>67</v>
      </c>
      <c r="C21" s="6" t="s">
        <v>70</v>
      </c>
      <c r="D21" s="6" t="s">
        <v>73</v>
      </c>
      <c r="E21" s="6" t="s">
        <v>74</v>
      </c>
      <c r="F21" s="6" t="s">
        <v>81</v>
      </c>
      <c r="G21" s="6" t="s">
        <v>74</v>
      </c>
      <c r="H21" s="6" t="s">
        <v>75</v>
      </c>
      <c r="I21" s="6" t="s">
        <v>76</v>
      </c>
      <c r="J21" s="6" t="s">
        <v>77</v>
      </c>
      <c r="K21" s="6" t="s">
        <v>84</v>
      </c>
      <c r="L21" s="6" t="s">
        <v>86</v>
      </c>
      <c r="M21" s="6" t="s">
        <v>87</v>
      </c>
      <c r="N21" s="6" t="s">
        <v>92</v>
      </c>
    </row>
    <row r="22" spans="1:14">
      <c r="A22" s="6">
        <v>20</v>
      </c>
      <c r="B22" s="6" t="s">
        <v>67</v>
      </c>
      <c r="C22" s="6" t="s">
        <v>69</v>
      </c>
      <c r="D22" s="6" t="s">
        <v>72</v>
      </c>
      <c r="E22" s="6" t="s">
        <v>74</v>
      </c>
      <c r="F22" s="6" t="s">
        <v>82</v>
      </c>
      <c r="G22" s="6" t="s">
        <v>74</v>
      </c>
      <c r="H22" s="6" t="s">
        <v>75</v>
      </c>
      <c r="I22" s="6" t="s">
        <v>76</v>
      </c>
      <c r="J22" s="6" t="s">
        <v>77</v>
      </c>
      <c r="K22" s="6" t="s">
        <v>85</v>
      </c>
      <c r="L22" s="6" t="s">
        <v>86</v>
      </c>
      <c r="M22" s="6" t="s">
        <v>88</v>
      </c>
      <c r="N22" s="6" t="s">
        <v>91</v>
      </c>
    </row>
    <row r="23" spans="1:14">
      <c r="A23" s="6">
        <v>21</v>
      </c>
      <c r="B23" s="6" t="s">
        <v>66</v>
      </c>
      <c r="C23" s="6" t="s">
        <v>69</v>
      </c>
      <c r="D23" s="6" t="s">
        <v>72</v>
      </c>
      <c r="E23" s="6" t="s">
        <v>75</v>
      </c>
      <c r="F23" s="6" t="s">
        <v>79</v>
      </c>
      <c r="G23" s="6" t="s">
        <v>74</v>
      </c>
      <c r="H23" s="6" t="s">
        <v>75</v>
      </c>
      <c r="I23" s="6" t="s">
        <v>76</v>
      </c>
      <c r="J23" s="6" t="s">
        <v>77</v>
      </c>
      <c r="K23" s="6" t="s">
        <v>85</v>
      </c>
      <c r="L23" s="6" t="s">
        <v>84</v>
      </c>
      <c r="M23" s="6" t="s">
        <v>87</v>
      </c>
      <c r="N23" s="6" t="s">
        <v>92</v>
      </c>
    </row>
    <row r="24" spans="1:14">
      <c r="A24" s="6">
        <v>22</v>
      </c>
      <c r="B24" s="6" t="s">
        <v>67</v>
      </c>
      <c r="C24" s="6" t="s">
        <v>68</v>
      </c>
      <c r="D24" s="6" t="s">
        <v>71</v>
      </c>
      <c r="E24" s="6" t="s">
        <v>74</v>
      </c>
      <c r="F24" s="6" t="s">
        <v>81</v>
      </c>
      <c r="G24" s="6" t="s">
        <v>74</v>
      </c>
      <c r="H24" s="6" t="s">
        <v>76</v>
      </c>
      <c r="I24" s="6" t="s">
        <v>75</v>
      </c>
      <c r="J24" s="6" t="s">
        <v>77</v>
      </c>
      <c r="K24" s="6" t="s">
        <v>83</v>
      </c>
      <c r="L24" s="6" t="s">
        <v>86</v>
      </c>
      <c r="M24" s="6" t="s">
        <v>88</v>
      </c>
      <c r="N24" s="6" t="s">
        <v>91</v>
      </c>
    </row>
    <row r="25" spans="1:14">
      <c r="A25" s="6">
        <v>23</v>
      </c>
      <c r="B25" s="6" t="s">
        <v>66</v>
      </c>
      <c r="C25" s="6" t="s">
        <v>70</v>
      </c>
      <c r="D25" s="6" t="s">
        <v>73</v>
      </c>
      <c r="E25" s="6" t="s">
        <v>74</v>
      </c>
      <c r="F25" s="6" t="s">
        <v>80</v>
      </c>
      <c r="G25" s="6" t="s">
        <v>75</v>
      </c>
      <c r="H25" s="6" t="s">
        <v>74</v>
      </c>
      <c r="I25" s="6" t="s">
        <v>76</v>
      </c>
      <c r="J25" s="6" t="s">
        <v>77</v>
      </c>
      <c r="K25" s="6" t="s">
        <v>83</v>
      </c>
      <c r="L25" s="6" t="s">
        <v>84</v>
      </c>
      <c r="M25" s="6" t="s">
        <v>89</v>
      </c>
      <c r="N25" s="6" t="s">
        <v>91</v>
      </c>
    </row>
    <row r="26" spans="1:14">
      <c r="A26" s="6">
        <v>24</v>
      </c>
      <c r="B26" s="6" t="s">
        <v>67</v>
      </c>
      <c r="C26" s="6" t="s">
        <v>70</v>
      </c>
      <c r="D26" s="6" t="s">
        <v>73</v>
      </c>
      <c r="E26" s="6" t="s">
        <v>76</v>
      </c>
      <c r="F26" s="6" t="s">
        <v>79</v>
      </c>
      <c r="G26" s="6" t="s">
        <v>74</v>
      </c>
      <c r="H26" s="6" t="s">
        <v>75</v>
      </c>
      <c r="I26" s="6" t="s">
        <v>76</v>
      </c>
      <c r="J26" s="6" t="s">
        <v>77</v>
      </c>
      <c r="K26" s="6" t="s">
        <v>85</v>
      </c>
      <c r="L26" s="6" t="s">
        <v>84</v>
      </c>
      <c r="M26" s="6" t="s">
        <v>88</v>
      </c>
      <c r="N26" s="6" t="s">
        <v>91</v>
      </c>
    </row>
    <row r="27" spans="1:14">
      <c r="A27" s="6">
        <v>25</v>
      </c>
      <c r="B27" s="6" t="s">
        <v>67</v>
      </c>
      <c r="C27" s="6" t="s">
        <v>68</v>
      </c>
      <c r="D27" s="6" t="s">
        <v>71</v>
      </c>
      <c r="E27" s="6" t="s">
        <v>77</v>
      </c>
      <c r="F27" s="6" t="s">
        <v>79</v>
      </c>
      <c r="G27" s="6" t="s">
        <v>76</v>
      </c>
      <c r="H27" s="6" t="s">
        <v>74</v>
      </c>
      <c r="I27" s="6" t="s">
        <v>75</v>
      </c>
      <c r="J27" s="6" t="s">
        <v>77</v>
      </c>
      <c r="K27" s="6" t="s">
        <v>83</v>
      </c>
      <c r="L27" s="6" t="s">
        <v>84</v>
      </c>
      <c r="M27" s="6" t="s">
        <v>89</v>
      </c>
      <c r="N27" s="6" t="s">
        <v>92</v>
      </c>
    </row>
    <row r="28" spans="1:14">
      <c r="A28" s="6">
        <v>26</v>
      </c>
      <c r="B28" s="6" t="s">
        <v>66</v>
      </c>
      <c r="C28" s="6" t="s">
        <v>68</v>
      </c>
      <c r="D28" s="6" t="s">
        <v>71</v>
      </c>
      <c r="E28" s="6" t="s">
        <v>78</v>
      </c>
      <c r="F28" s="6" t="s">
        <v>80</v>
      </c>
      <c r="G28" s="6" t="s">
        <v>75</v>
      </c>
      <c r="H28" s="6" t="s">
        <v>74</v>
      </c>
      <c r="I28" s="6" t="s">
        <v>77</v>
      </c>
      <c r="J28" s="6" t="s">
        <v>76</v>
      </c>
      <c r="K28" s="6" t="s">
        <v>83</v>
      </c>
      <c r="L28" s="6" t="s">
        <v>86</v>
      </c>
      <c r="M28" s="6" t="s">
        <v>88</v>
      </c>
      <c r="N28" s="6" t="s">
        <v>92</v>
      </c>
    </row>
    <row r="29" spans="1:14">
      <c r="A29" s="6">
        <v>27</v>
      </c>
      <c r="B29" s="6" t="s">
        <v>67</v>
      </c>
      <c r="C29" s="6" t="s">
        <v>70</v>
      </c>
      <c r="D29" s="6" t="s">
        <v>73</v>
      </c>
      <c r="E29" s="6" t="s">
        <v>77</v>
      </c>
      <c r="F29" s="6" t="s">
        <v>82</v>
      </c>
      <c r="G29" s="6" t="s">
        <v>74</v>
      </c>
      <c r="H29" s="6" t="s">
        <v>75</v>
      </c>
      <c r="I29" s="6" t="s">
        <v>76</v>
      </c>
      <c r="J29" s="6" t="s">
        <v>77</v>
      </c>
      <c r="K29" s="6" t="s">
        <v>85</v>
      </c>
      <c r="L29" s="6" t="s">
        <v>84</v>
      </c>
      <c r="M29" s="6" t="s">
        <v>89</v>
      </c>
      <c r="N29" s="6" t="s">
        <v>92</v>
      </c>
    </row>
    <row r="30" spans="1:14">
      <c r="A30" s="6">
        <v>28</v>
      </c>
      <c r="B30" s="6" t="s">
        <v>66</v>
      </c>
      <c r="C30" s="6" t="s">
        <v>69</v>
      </c>
      <c r="D30" s="6" t="s">
        <v>72</v>
      </c>
      <c r="E30" s="6" t="s">
        <v>78</v>
      </c>
      <c r="F30" s="6" t="s">
        <v>82</v>
      </c>
      <c r="G30" s="6" t="s">
        <v>74</v>
      </c>
      <c r="H30" s="6" t="s">
        <v>75</v>
      </c>
      <c r="I30" s="6" t="s">
        <v>77</v>
      </c>
      <c r="J30" s="6" t="s">
        <v>76</v>
      </c>
      <c r="K30" s="6" t="s">
        <v>84</v>
      </c>
      <c r="L30" s="6" t="s">
        <v>86</v>
      </c>
      <c r="M30" s="6" t="s">
        <v>88</v>
      </c>
      <c r="N30" s="6" t="s">
        <v>91</v>
      </c>
    </row>
    <row r="31" spans="1:14">
      <c r="A31" s="6">
        <v>29</v>
      </c>
      <c r="B31" s="6" t="s">
        <v>67</v>
      </c>
      <c r="C31" s="6" t="s">
        <v>68</v>
      </c>
      <c r="D31" s="6" t="s">
        <v>73</v>
      </c>
      <c r="E31" s="6" t="s">
        <v>77</v>
      </c>
      <c r="F31" s="6" t="s">
        <v>81</v>
      </c>
      <c r="G31" s="6" t="s">
        <v>74</v>
      </c>
      <c r="H31" s="6" t="s">
        <v>75</v>
      </c>
      <c r="I31" s="6" t="s">
        <v>77</v>
      </c>
      <c r="J31" s="6" t="s">
        <v>76</v>
      </c>
      <c r="K31" s="6" t="s">
        <v>85</v>
      </c>
      <c r="L31" s="6" t="s">
        <v>84</v>
      </c>
      <c r="M31" s="6" t="s">
        <v>89</v>
      </c>
      <c r="N31" s="6" t="s">
        <v>92</v>
      </c>
    </row>
    <row r="32" spans="1:14">
      <c r="A32" s="6">
        <v>30</v>
      </c>
      <c r="B32" s="6" t="s">
        <v>66</v>
      </c>
      <c r="C32" s="6" t="s">
        <v>70</v>
      </c>
      <c r="D32" s="6" t="s">
        <v>73</v>
      </c>
      <c r="E32" s="6" t="s">
        <v>76</v>
      </c>
      <c r="F32" s="6" t="s">
        <v>82</v>
      </c>
      <c r="G32" s="6" t="s">
        <v>74</v>
      </c>
      <c r="H32" s="6" t="s">
        <v>75</v>
      </c>
      <c r="I32" s="6" t="s">
        <v>76</v>
      </c>
      <c r="J32" s="6" t="s">
        <v>77</v>
      </c>
      <c r="K32" s="6" t="s">
        <v>85</v>
      </c>
      <c r="L32" s="6" t="s">
        <v>84</v>
      </c>
      <c r="M32" s="6" t="s">
        <v>89</v>
      </c>
      <c r="N32" s="6" t="s">
        <v>92</v>
      </c>
    </row>
    <row r="33" spans="1:14">
      <c r="A33" s="6">
        <v>31</v>
      </c>
      <c r="B33" s="6" t="s">
        <v>67</v>
      </c>
      <c r="C33" s="6" t="s">
        <v>70</v>
      </c>
      <c r="D33" s="6" t="s">
        <v>73</v>
      </c>
      <c r="E33" s="6" t="s">
        <v>74</v>
      </c>
      <c r="F33" s="6" t="s">
        <v>79</v>
      </c>
      <c r="G33" s="6" t="s">
        <v>75</v>
      </c>
      <c r="H33" s="6" t="s">
        <v>74</v>
      </c>
      <c r="I33" s="6" t="s">
        <v>76</v>
      </c>
      <c r="J33" s="6" t="s">
        <v>77</v>
      </c>
      <c r="K33" s="6" t="s">
        <v>83</v>
      </c>
      <c r="L33" s="6" t="s">
        <v>85</v>
      </c>
      <c r="M33" s="6" t="s">
        <v>87</v>
      </c>
      <c r="N33" s="6" t="s">
        <v>91</v>
      </c>
    </row>
    <row r="34" spans="1:14">
      <c r="A34" s="6">
        <v>32</v>
      </c>
      <c r="B34" s="6" t="s">
        <v>66</v>
      </c>
      <c r="C34" s="6" t="s">
        <v>69</v>
      </c>
      <c r="D34" s="6" t="s">
        <v>72</v>
      </c>
      <c r="E34" s="6" t="s">
        <v>74</v>
      </c>
      <c r="F34" s="6" t="s">
        <v>80</v>
      </c>
      <c r="G34" s="6" t="s">
        <v>76</v>
      </c>
      <c r="H34" s="6" t="s">
        <v>74</v>
      </c>
      <c r="I34" s="6" t="s">
        <v>75</v>
      </c>
      <c r="J34" s="6" t="s">
        <v>77</v>
      </c>
      <c r="K34" s="6" t="s">
        <v>83</v>
      </c>
      <c r="L34" s="6" t="s">
        <v>86</v>
      </c>
      <c r="M34" s="6" t="s">
        <v>90</v>
      </c>
      <c r="N34" s="6" t="s">
        <v>92</v>
      </c>
    </row>
    <row r="35" spans="1:14">
      <c r="A35" s="6">
        <v>33</v>
      </c>
      <c r="B35" s="6" t="s">
        <v>67</v>
      </c>
      <c r="C35" s="6" t="s">
        <v>69</v>
      </c>
      <c r="D35" s="6" t="s">
        <v>72</v>
      </c>
      <c r="E35" s="6" t="s">
        <v>75</v>
      </c>
      <c r="F35" s="6" t="s">
        <v>82</v>
      </c>
      <c r="G35" s="6" t="s">
        <v>74</v>
      </c>
      <c r="H35" s="6" t="s">
        <v>75</v>
      </c>
      <c r="I35" s="6" t="s">
        <v>76</v>
      </c>
      <c r="J35" s="6" t="s">
        <v>77</v>
      </c>
      <c r="K35" s="6" t="s">
        <v>85</v>
      </c>
      <c r="L35" s="6" t="s">
        <v>84</v>
      </c>
      <c r="M35" s="6" t="s">
        <v>89</v>
      </c>
      <c r="N35" s="6" t="s">
        <v>92</v>
      </c>
    </row>
    <row r="36" spans="1:14">
      <c r="A36" s="6">
        <v>34</v>
      </c>
      <c r="B36" s="6" t="s">
        <v>67</v>
      </c>
      <c r="C36" s="6" t="s">
        <v>68</v>
      </c>
      <c r="D36" s="6" t="s">
        <v>71</v>
      </c>
      <c r="E36" s="6" t="s">
        <v>74</v>
      </c>
      <c r="F36" s="6" t="s">
        <v>82</v>
      </c>
      <c r="G36" s="6" t="s">
        <v>74</v>
      </c>
      <c r="H36" s="6" t="s">
        <v>75</v>
      </c>
      <c r="I36" s="6" t="s">
        <v>77</v>
      </c>
      <c r="J36" s="6" t="s">
        <v>76</v>
      </c>
      <c r="K36" s="6" t="s">
        <v>84</v>
      </c>
      <c r="L36" s="6" t="s">
        <v>86</v>
      </c>
      <c r="M36" s="6" t="s">
        <v>88</v>
      </c>
      <c r="N36" s="6" t="s">
        <v>91</v>
      </c>
    </row>
    <row r="37" spans="1:14">
      <c r="A37" s="6">
        <v>35</v>
      </c>
      <c r="B37" s="6" t="s">
        <v>67</v>
      </c>
      <c r="C37" s="6" t="s">
        <v>70</v>
      </c>
      <c r="D37" s="6" t="s">
        <v>73</v>
      </c>
      <c r="E37" s="6" t="s">
        <v>74</v>
      </c>
      <c r="F37" s="6" t="s">
        <v>81</v>
      </c>
      <c r="G37" s="6" t="s">
        <v>74</v>
      </c>
      <c r="H37" s="6" t="s">
        <v>75</v>
      </c>
      <c r="I37" s="6" t="s">
        <v>77</v>
      </c>
      <c r="J37" s="6" t="s">
        <v>76</v>
      </c>
      <c r="K37" s="6" t="s">
        <v>85</v>
      </c>
      <c r="L37" s="6" t="s">
        <v>84</v>
      </c>
      <c r="M37" s="6" t="s">
        <v>87</v>
      </c>
      <c r="N37" s="6" t="s">
        <v>91</v>
      </c>
    </row>
    <row r="38" spans="1:14">
      <c r="A38" s="6">
        <v>36</v>
      </c>
      <c r="B38" s="6" t="s">
        <v>67</v>
      </c>
      <c r="C38" s="6" t="s">
        <v>70</v>
      </c>
      <c r="D38" s="6" t="s">
        <v>73</v>
      </c>
      <c r="E38" s="6" t="s">
        <v>76</v>
      </c>
      <c r="F38" s="6" t="s">
        <v>82</v>
      </c>
      <c r="G38" s="6" t="s">
        <v>74</v>
      </c>
      <c r="H38" s="6" t="s">
        <v>75</v>
      </c>
      <c r="I38" s="6" t="s">
        <v>76</v>
      </c>
      <c r="J38" s="6" t="s">
        <v>77</v>
      </c>
      <c r="K38" s="6" t="s">
        <v>85</v>
      </c>
      <c r="L38" s="6" t="s">
        <v>84</v>
      </c>
      <c r="M38" s="6" t="s">
        <v>89</v>
      </c>
      <c r="N38" s="6" t="s">
        <v>92</v>
      </c>
    </row>
    <row r="39" spans="1:14">
      <c r="A39" s="6">
        <v>37</v>
      </c>
      <c r="B39" s="6" t="s">
        <v>66</v>
      </c>
      <c r="C39" s="6" t="s">
        <v>68</v>
      </c>
      <c r="D39" s="6" t="s">
        <v>71</v>
      </c>
      <c r="E39" s="6" t="s">
        <v>75</v>
      </c>
      <c r="F39" s="6" t="s">
        <v>79</v>
      </c>
      <c r="G39" s="6" t="s">
        <v>75</v>
      </c>
      <c r="H39" s="6" t="s">
        <v>74</v>
      </c>
      <c r="I39" s="6" t="s">
        <v>76</v>
      </c>
      <c r="J39" s="6" t="s">
        <v>77</v>
      </c>
      <c r="K39" s="6" t="s">
        <v>83</v>
      </c>
      <c r="L39" s="6" t="s">
        <v>85</v>
      </c>
      <c r="M39" s="6" t="s">
        <v>87</v>
      </c>
      <c r="N39" s="6" t="s">
        <v>92</v>
      </c>
    </row>
    <row r="40" spans="1:14">
      <c r="A40" s="6">
        <v>38</v>
      </c>
      <c r="B40" s="6" t="s">
        <v>67</v>
      </c>
      <c r="C40" s="6" t="s">
        <v>68</v>
      </c>
      <c r="D40" s="6" t="s">
        <v>71</v>
      </c>
      <c r="E40" s="6" t="s">
        <v>78</v>
      </c>
      <c r="F40" s="6" t="s">
        <v>80</v>
      </c>
      <c r="G40" s="6" t="s">
        <v>76</v>
      </c>
      <c r="H40" s="6" t="s">
        <v>74</v>
      </c>
      <c r="I40" s="6" t="s">
        <v>75</v>
      </c>
      <c r="J40" s="6" t="s">
        <v>77</v>
      </c>
      <c r="K40" s="6" t="s">
        <v>83</v>
      </c>
      <c r="L40" s="6" t="s">
        <v>84</v>
      </c>
      <c r="M40" s="6" t="s">
        <v>90</v>
      </c>
      <c r="N40" s="6" t="s">
        <v>92</v>
      </c>
    </row>
    <row r="41" spans="1:14">
      <c r="A41" s="6">
        <v>39</v>
      </c>
      <c r="B41" s="6" t="s">
        <v>66</v>
      </c>
      <c r="C41" s="6" t="s">
        <v>70</v>
      </c>
      <c r="D41" s="6" t="s">
        <v>73</v>
      </c>
      <c r="E41" s="6" t="s">
        <v>75</v>
      </c>
      <c r="F41" s="6" t="s">
        <v>79</v>
      </c>
      <c r="G41" s="6" t="s">
        <v>74</v>
      </c>
      <c r="H41" s="6" t="s">
        <v>75</v>
      </c>
      <c r="I41" s="6" t="s">
        <v>76</v>
      </c>
      <c r="J41" s="6" t="s">
        <v>77</v>
      </c>
      <c r="K41" s="6" t="s">
        <v>83</v>
      </c>
      <c r="L41" s="6" t="s">
        <v>85</v>
      </c>
      <c r="M41" s="6" t="s">
        <v>87</v>
      </c>
      <c r="N41" s="6" t="s">
        <v>91</v>
      </c>
    </row>
    <row r="42" spans="1:14">
      <c r="A42" s="6">
        <v>40</v>
      </c>
      <c r="B42" s="6" t="s">
        <v>67</v>
      </c>
      <c r="C42" s="6" t="s">
        <v>69</v>
      </c>
      <c r="D42" s="6" t="s">
        <v>72</v>
      </c>
      <c r="E42" s="6" t="s">
        <v>78</v>
      </c>
      <c r="F42" s="6" t="s">
        <v>80</v>
      </c>
      <c r="G42" s="6" t="s">
        <v>74</v>
      </c>
      <c r="H42" s="6" t="s">
        <v>76</v>
      </c>
      <c r="I42" s="6" t="s">
        <v>75</v>
      </c>
      <c r="J42" s="6" t="s">
        <v>77</v>
      </c>
      <c r="K42" s="6" t="s">
        <v>85</v>
      </c>
      <c r="L42" s="6" t="s">
        <v>84</v>
      </c>
      <c r="M42" s="6" t="s">
        <v>88</v>
      </c>
      <c r="N42" s="6" t="s">
        <v>92</v>
      </c>
    </row>
    <row r="43" spans="1:14">
      <c r="A43" s="6">
        <v>41</v>
      </c>
      <c r="B43" s="6" t="s">
        <v>67</v>
      </c>
      <c r="C43" s="6" t="s">
        <v>68</v>
      </c>
      <c r="D43" s="6" t="s">
        <v>73</v>
      </c>
      <c r="E43" s="6" t="s">
        <v>75</v>
      </c>
      <c r="F43" s="6" t="s">
        <v>81</v>
      </c>
      <c r="G43" s="6" t="s">
        <v>74</v>
      </c>
      <c r="H43" s="6" t="s">
        <v>75</v>
      </c>
      <c r="I43" s="6" t="s">
        <v>76</v>
      </c>
      <c r="J43" s="6" t="s">
        <v>77</v>
      </c>
      <c r="K43" s="6" t="s">
        <v>84</v>
      </c>
      <c r="L43" s="6" t="s">
        <v>86</v>
      </c>
      <c r="M43" s="6" t="s">
        <v>87</v>
      </c>
      <c r="N43" s="6" t="s">
        <v>92</v>
      </c>
    </row>
    <row r="44" spans="1:14">
      <c r="A44" s="6">
        <v>42</v>
      </c>
      <c r="B44" s="6" t="s">
        <v>66</v>
      </c>
      <c r="C44" s="6" t="s">
        <v>69</v>
      </c>
      <c r="D44" s="6" t="s">
        <v>72</v>
      </c>
      <c r="E44" s="6" t="s">
        <v>75</v>
      </c>
      <c r="F44" s="6" t="s">
        <v>82</v>
      </c>
      <c r="G44" s="6" t="s">
        <v>74</v>
      </c>
      <c r="H44" s="6" t="s">
        <v>75</v>
      </c>
      <c r="I44" s="6" t="s">
        <v>76</v>
      </c>
      <c r="J44" s="6" t="s">
        <v>77</v>
      </c>
      <c r="K44" s="6" t="s">
        <v>85</v>
      </c>
      <c r="L44" s="6" t="s">
        <v>86</v>
      </c>
      <c r="M44" s="6" t="s">
        <v>88</v>
      </c>
      <c r="N44" s="6" t="s">
        <v>91</v>
      </c>
    </row>
    <row r="45" spans="1:14">
      <c r="A45" s="6">
        <v>43</v>
      </c>
      <c r="B45" s="6" t="s">
        <v>67</v>
      </c>
      <c r="C45" s="6" t="s">
        <v>68</v>
      </c>
      <c r="D45" s="6" t="s">
        <v>71</v>
      </c>
      <c r="E45" s="6" t="s">
        <v>74</v>
      </c>
      <c r="F45" s="6" t="s">
        <v>79</v>
      </c>
      <c r="G45" s="6" t="s">
        <v>74</v>
      </c>
      <c r="H45" s="6" t="s">
        <v>75</v>
      </c>
      <c r="I45" s="6" t="s">
        <v>76</v>
      </c>
      <c r="J45" s="6" t="s">
        <v>77</v>
      </c>
      <c r="K45" s="6" t="s">
        <v>85</v>
      </c>
      <c r="L45" s="6" t="s">
        <v>84</v>
      </c>
      <c r="M45" s="6" t="s">
        <v>87</v>
      </c>
      <c r="N45" s="6" t="s">
        <v>91</v>
      </c>
    </row>
    <row r="46" spans="1:14">
      <c r="A46" s="6">
        <v>44</v>
      </c>
      <c r="B46" s="6" t="s">
        <v>66</v>
      </c>
      <c r="C46" s="6" t="s">
        <v>70</v>
      </c>
      <c r="D46" s="6" t="s">
        <v>73</v>
      </c>
      <c r="E46" s="6" t="s">
        <v>76</v>
      </c>
      <c r="F46" s="6" t="s">
        <v>81</v>
      </c>
      <c r="G46" s="6" t="s">
        <v>74</v>
      </c>
      <c r="H46" s="6" t="s">
        <v>76</v>
      </c>
      <c r="I46" s="6" t="s">
        <v>75</v>
      </c>
      <c r="J46" s="6" t="s">
        <v>77</v>
      </c>
      <c r="K46" s="6" t="s">
        <v>83</v>
      </c>
      <c r="L46" s="6" t="s">
        <v>85</v>
      </c>
      <c r="M46" s="6" t="s">
        <v>88</v>
      </c>
      <c r="N46" s="6" t="s">
        <v>91</v>
      </c>
    </row>
    <row r="47" spans="1:14">
      <c r="A47" s="6">
        <v>45</v>
      </c>
      <c r="B47" s="6" t="s">
        <v>67</v>
      </c>
      <c r="C47" s="6" t="s">
        <v>70</v>
      </c>
      <c r="D47" s="6" t="s">
        <v>73</v>
      </c>
      <c r="E47" s="6" t="s">
        <v>74</v>
      </c>
      <c r="F47" s="6" t="s">
        <v>80</v>
      </c>
      <c r="G47" s="6" t="s">
        <v>75</v>
      </c>
      <c r="H47" s="6" t="s">
        <v>74</v>
      </c>
      <c r="I47" s="6" t="s">
        <v>76</v>
      </c>
      <c r="J47" s="6" t="s">
        <v>77</v>
      </c>
      <c r="K47" s="6" t="s">
        <v>83</v>
      </c>
      <c r="L47" s="6" t="s">
        <v>85</v>
      </c>
      <c r="M47" s="6" t="s">
        <v>89</v>
      </c>
      <c r="N47" s="6" t="s">
        <v>91</v>
      </c>
    </row>
    <row r="48" spans="1:14">
      <c r="A48" s="6">
        <v>46</v>
      </c>
      <c r="B48" s="6" t="s">
        <v>66</v>
      </c>
      <c r="C48" s="6" t="s">
        <v>69</v>
      </c>
      <c r="D48" s="6" t="s">
        <v>72</v>
      </c>
      <c r="E48" s="6" t="s">
        <v>74</v>
      </c>
      <c r="F48" s="6" t="s">
        <v>79</v>
      </c>
      <c r="G48" s="6" t="s">
        <v>74</v>
      </c>
      <c r="H48" s="6" t="s">
        <v>75</v>
      </c>
      <c r="I48" s="6" t="s">
        <v>76</v>
      </c>
      <c r="J48" s="6" t="s">
        <v>77</v>
      </c>
      <c r="K48" s="6" t="s">
        <v>84</v>
      </c>
      <c r="L48" s="6" t="s">
        <v>86</v>
      </c>
      <c r="M48" s="6" t="s">
        <v>88</v>
      </c>
      <c r="N48" s="6" t="s">
        <v>91</v>
      </c>
    </row>
    <row r="49" spans="1:14">
      <c r="A49" s="6">
        <v>47</v>
      </c>
      <c r="B49" s="6" t="s">
        <v>67</v>
      </c>
      <c r="C49" s="6" t="s">
        <v>69</v>
      </c>
      <c r="D49" s="6" t="s">
        <v>72</v>
      </c>
      <c r="E49" s="6" t="s">
        <v>75</v>
      </c>
      <c r="F49" s="6" t="s">
        <v>79</v>
      </c>
      <c r="G49" s="6" t="s">
        <v>76</v>
      </c>
      <c r="H49" s="6" t="s">
        <v>74</v>
      </c>
      <c r="I49" s="6" t="s">
        <v>75</v>
      </c>
      <c r="J49" s="6" t="s">
        <v>77</v>
      </c>
      <c r="K49" s="6" t="s">
        <v>84</v>
      </c>
      <c r="L49" s="6" t="s">
        <v>86</v>
      </c>
      <c r="M49" s="6" t="s">
        <v>87</v>
      </c>
      <c r="N49" s="6" t="s">
        <v>91</v>
      </c>
    </row>
    <row r="50" spans="1:14">
      <c r="A50" s="6">
        <v>48</v>
      </c>
      <c r="B50" s="6" t="s">
        <v>67</v>
      </c>
      <c r="C50" s="6" t="s">
        <v>68</v>
      </c>
      <c r="D50" s="6" t="s">
        <v>71</v>
      </c>
      <c r="E50" s="6" t="s">
        <v>74</v>
      </c>
      <c r="F50" s="6" t="s">
        <v>80</v>
      </c>
      <c r="G50" s="6" t="s">
        <v>75</v>
      </c>
      <c r="H50" s="6" t="s">
        <v>74</v>
      </c>
      <c r="I50" s="6" t="s">
        <v>77</v>
      </c>
      <c r="J50" s="6" t="s">
        <v>76</v>
      </c>
      <c r="K50" s="6" t="s">
        <v>83</v>
      </c>
      <c r="L50" s="6" t="s">
        <v>86</v>
      </c>
      <c r="M50" s="6" t="s">
        <v>88</v>
      </c>
      <c r="N50" s="6" t="s">
        <v>92</v>
      </c>
    </row>
    <row r="51" spans="1:14">
      <c r="A51" s="6">
        <v>49</v>
      </c>
      <c r="B51" s="6" t="s">
        <v>66</v>
      </c>
      <c r="C51" s="6" t="s">
        <v>70</v>
      </c>
      <c r="D51" s="6" t="s">
        <v>73</v>
      </c>
      <c r="E51" s="6" t="s">
        <v>74</v>
      </c>
      <c r="F51" s="6" t="s">
        <v>82</v>
      </c>
      <c r="G51" s="6" t="s">
        <v>74</v>
      </c>
      <c r="H51" s="6" t="s">
        <v>75</v>
      </c>
      <c r="I51" s="6" t="s">
        <v>76</v>
      </c>
      <c r="J51" s="6" t="s">
        <v>77</v>
      </c>
      <c r="K51" s="6" t="s">
        <v>85</v>
      </c>
      <c r="L51" s="6" t="s">
        <v>84</v>
      </c>
      <c r="M51" s="6" t="s">
        <v>89</v>
      </c>
      <c r="N51" s="6" t="s">
        <v>91</v>
      </c>
    </row>
    <row r="52" spans="1:14">
      <c r="A52" s="6">
        <v>50</v>
      </c>
      <c r="B52" s="6" t="s">
        <v>67</v>
      </c>
      <c r="C52" s="6" t="s">
        <v>70</v>
      </c>
      <c r="D52" s="6" t="s">
        <v>73</v>
      </c>
      <c r="E52" s="6" t="s">
        <v>76</v>
      </c>
      <c r="F52" s="6" t="s">
        <v>81</v>
      </c>
      <c r="G52" s="6" t="s">
        <v>74</v>
      </c>
      <c r="H52" s="6" t="s">
        <v>75</v>
      </c>
      <c r="I52" s="6" t="s">
        <v>77</v>
      </c>
      <c r="J52" s="6" t="s">
        <v>76</v>
      </c>
      <c r="K52" s="6" t="s">
        <v>85</v>
      </c>
      <c r="L52" s="6" t="s">
        <v>84</v>
      </c>
      <c r="M52" s="6" t="s">
        <v>87</v>
      </c>
      <c r="N52" s="6" t="s">
        <v>91</v>
      </c>
    </row>
    <row r="53" spans="1:14">
      <c r="A53" s="6">
        <v>51</v>
      </c>
      <c r="B53" s="6" t="s">
        <v>67</v>
      </c>
      <c r="C53" s="6" t="s">
        <v>68</v>
      </c>
      <c r="D53" s="6" t="s">
        <v>71</v>
      </c>
      <c r="E53" s="6" t="s">
        <v>75</v>
      </c>
      <c r="F53" s="6" t="s">
        <v>82</v>
      </c>
      <c r="G53" s="6" t="s">
        <v>74</v>
      </c>
      <c r="H53" s="6" t="s">
        <v>75</v>
      </c>
      <c r="I53" s="6" t="s">
        <v>76</v>
      </c>
      <c r="J53" s="6" t="s">
        <v>77</v>
      </c>
      <c r="K53" s="6" t="s">
        <v>85</v>
      </c>
      <c r="L53" s="6" t="s">
        <v>84</v>
      </c>
      <c r="M53" s="6" t="s">
        <v>89</v>
      </c>
      <c r="N53" s="6" t="s">
        <v>92</v>
      </c>
    </row>
    <row r="54" spans="1:14">
      <c r="A54" s="6">
        <v>52</v>
      </c>
      <c r="B54" s="6" t="s">
        <v>67</v>
      </c>
      <c r="C54" s="6" t="s">
        <v>68</v>
      </c>
      <c r="D54" s="6" t="s">
        <v>71</v>
      </c>
      <c r="E54" s="6" t="s">
        <v>78</v>
      </c>
      <c r="F54" s="6" t="s">
        <v>79</v>
      </c>
      <c r="G54" s="6" t="s">
        <v>75</v>
      </c>
      <c r="H54" s="6" t="s">
        <v>74</v>
      </c>
      <c r="I54" s="6" t="s">
        <v>76</v>
      </c>
      <c r="J54" s="6" t="s">
        <v>77</v>
      </c>
      <c r="K54" s="6" t="s">
        <v>83</v>
      </c>
      <c r="L54" s="6" t="s">
        <v>84</v>
      </c>
      <c r="M54" s="6" t="s">
        <v>87</v>
      </c>
      <c r="N54" s="6" t="s">
        <v>92</v>
      </c>
    </row>
    <row r="55" spans="1:14">
      <c r="A55" s="6">
        <v>53</v>
      </c>
      <c r="B55" s="6" t="s">
        <v>66</v>
      </c>
      <c r="C55" s="6" t="s">
        <v>70</v>
      </c>
      <c r="D55" s="6" t="s">
        <v>73</v>
      </c>
      <c r="E55" s="6" t="s">
        <v>77</v>
      </c>
      <c r="F55" s="6" t="s">
        <v>80</v>
      </c>
      <c r="G55" s="6" t="s">
        <v>76</v>
      </c>
      <c r="H55" s="6" t="s">
        <v>74</v>
      </c>
      <c r="I55" s="6" t="s">
        <v>75</v>
      </c>
      <c r="J55" s="6" t="s">
        <v>77</v>
      </c>
      <c r="K55" s="6" t="s">
        <v>83</v>
      </c>
      <c r="L55" s="6" t="s">
        <v>85</v>
      </c>
      <c r="M55" s="6" t="s">
        <v>90</v>
      </c>
      <c r="N55" s="6" t="s">
        <v>92</v>
      </c>
    </row>
    <row r="56" spans="1:14">
      <c r="A56" s="6">
        <v>54</v>
      </c>
      <c r="B56" s="6" t="s">
        <v>67</v>
      </c>
      <c r="C56" s="6" t="s">
        <v>69</v>
      </c>
      <c r="D56" s="6" t="s">
        <v>72</v>
      </c>
      <c r="E56" s="6" t="s">
        <v>78</v>
      </c>
      <c r="F56" s="6" t="s">
        <v>82</v>
      </c>
      <c r="G56" s="6" t="s">
        <v>74</v>
      </c>
      <c r="H56" s="6" t="s">
        <v>75</v>
      </c>
      <c r="I56" s="6" t="s">
        <v>76</v>
      </c>
      <c r="J56" s="6" t="s">
        <v>77</v>
      </c>
      <c r="K56" s="6" t="s">
        <v>85</v>
      </c>
      <c r="L56" s="6" t="s">
        <v>84</v>
      </c>
      <c r="M56" s="6" t="s">
        <v>89</v>
      </c>
      <c r="N56" s="6" t="s">
        <v>92</v>
      </c>
    </row>
    <row r="57" spans="1:14">
      <c r="A57" s="6">
        <v>55</v>
      </c>
      <c r="B57" s="6" t="s">
        <v>67</v>
      </c>
      <c r="C57" s="6" t="s">
        <v>68</v>
      </c>
      <c r="D57" s="6" t="s">
        <v>73</v>
      </c>
      <c r="E57" s="6" t="s">
        <v>77</v>
      </c>
      <c r="F57" s="6" t="s">
        <v>82</v>
      </c>
      <c r="G57" s="6" t="s">
        <v>74</v>
      </c>
      <c r="H57" s="6" t="s">
        <v>75</v>
      </c>
      <c r="I57" s="6" t="s">
        <v>77</v>
      </c>
      <c r="J57" s="6" t="s">
        <v>76</v>
      </c>
      <c r="K57" s="6" t="s">
        <v>84</v>
      </c>
      <c r="L57" s="6" t="s">
        <v>86</v>
      </c>
      <c r="M57" s="6" t="s">
        <v>88</v>
      </c>
      <c r="N57" s="6" t="s">
        <v>92</v>
      </c>
    </row>
    <row r="58" spans="1:14">
      <c r="A58" s="6">
        <v>56</v>
      </c>
      <c r="B58" s="6" t="s">
        <v>66</v>
      </c>
      <c r="C58" s="6" t="s">
        <v>69</v>
      </c>
      <c r="D58" s="6" t="s">
        <v>72</v>
      </c>
      <c r="E58" s="6" t="s">
        <v>75</v>
      </c>
      <c r="F58" s="6" t="s">
        <v>81</v>
      </c>
      <c r="G58" s="6" t="s">
        <v>74</v>
      </c>
      <c r="H58" s="6" t="s">
        <v>75</v>
      </c>
      <c r="I58" s="6" t="s">
        <v>77</v>
      </c>
      <c r="J58" s="6" t="s">
        <v>76</v>
      </c>
      <c r="K58" s="6" t="s">
        <v>84</v>
      </c>
      <c r="L58" s="6" t="s">
        <v>86</v>
      </c>
      <c r="M58" s="6" t="s">
        <v>87</v>
      </c>
      <c r="N58" s="6" t="s">
        <v>91</v>
      </c>
    </row>
    <row r="59" spans="1:14">
      <c r="A59" s="6">
        <v>57</v>
      </c>
      <c r="B59" s="6" t="s">
        <v>67</v>
      </c>
      <c r="C59" s="6" t="s">
        <v>68</v>
      </c>
      <c r="D59" s="6" t="s">
        <v>71</v>
      </c>
      <c r="E59" s="6" t="s">
        <v>74</v>
      </c>
      <c r="F59" s="6" t="s">
        <v>82</v>
      </c>
      <c r="G59" s="6" t="s">
        <v>74</v>
      </c>
      <c r="H59" s="6" t="s">
        <v>75</v>
      </c>
      <c r="I59" s="6" t="s">
        <v>76</v>
      </c>
      <c r="J59" s="6" t="s">
        <v>77</v>
      </c>
      <c r="K59" s="6" t="s">
        <v>85</v>
      </c>
      <c r="L59" s="6" t="s">
        <v>84</v>
      </c>
      <c r="M59" s="6" t="s">
        <v>89</v>
      </c>
      <c r="N59" s="6" t="s">
        <v>91</v>
      </c>
    </row>
    <row r="60" spans="1:14">
      <c r="A60" s="6">
        <v>58</v>
      </c>
      <c r="B60" s="6" t="s">
        <v>66</v>
      </c>
      <c r="C60" s="6" t="s">
        <v>70</v>
      </c>
      <c r="D60" s="6" t="s">
        <v>73</v>
      </c>
      <c r="E60" s="6" t="s">
        <v>76</v>
      </c>
      <c r="F60" s="6" t="s">
        <v>79</v>
      </c>
      <c r="G60" s="6" t="s">
        <v>75</v>
      </c>
      <c r="H60" s="6" t="s">
        <v>74</v>
      </c>
      <c r="I60" s="6" t="s">
        <v>76</v>
      </c>
      <c r="J60" s="6" t="s">
        <v>77</v>
      </c>
      <c r="K60" s="6" t="s">
        <v>83</v>
      </c>
      <c r="L60" s="6" t="s">
        <v>85</v>
      </c>
      <c r="M60" s="6" t="s">
        <v>87</v>
      </c>
      <c r="N60" s="6" t="s">
        <v>91</v>
      </c>
    </row>
    <row r="61" spans="1:14">
      <c r="A61" s="6">
        <v>59</v>
      </c>
      <c r="B61" s="6" t="s">
        <v>67</v>
      </c>
      <c r="C61" s="6" t="s">
        <v>70</v>
      </c>
      <c r="D61" s="6" t="s">
        <v>73</v>
      </c>
      <c r="E61" s="6" t="s">
        <v>74</v>
      </c>
      <c r="F61" s="6" t="s">
        <v>80</v>
      </c>
      <c r="G61" s="6" t="s">
        <v>76</v>
      </c>
      <c r="H61" s="6" t="s">
        <v>74</v>
      </c>
      <c r="I61" s="6" t="s">
        <v>75</v>
      </c>
      <c r="J61" s="6" t="s">
        <v>77</v>
      </c>
      <c r="K61" s="6" t="s">
        <v>83</v>
      </c>
      <c r="L61" s="6" t="s">
        <v>85</v>
      </c>
      <c r="M61" s="6" t="s">
        <v>90</v>
      </c>
      <c r="N61" s="6" t="s">
        <v>92</v>
      </c>
    </row>
    <row r="62" spans="1:14">
      <c r="A62" s="6">
        <v>60</v>
      </c>
      <c r="B62" s="6" t="s">
        <v>66</v>
      </c>
      <c r="C62" s="6" t="s">
        <v>69</v>
      </c>
      <c r="D62" s="6" t="s">
        <v>72</v>
      </c>
      <c r="E62" s="6" t="s">
        <v>74</v>
      </c>
      <c r="F62" s="6" t="s">
        <v>79</v>
      </c>
      <c r="G62" s="6" t="s">
        <v>74</v>
      </c>
      <c r="H62" s="6" t="s">
        <v>75</v>
      </c>
      <c r="I62" s="6" t="s">
        <v>76</v>
      </c>
      <c r="J62" s="6" t="s">
        <v>77</v>
      </c>
      <c r="K62" s="6" t="s">
        <v>84</v>
      </c>
      <c r="L62" s="6" t="s">
        <v>86</v>
      </c>
      <c r="M62" s="6" t="s">
        <v>87</v>
      </c>
      <c r="N62" s="6" t="s">
        <v>91</v>
      </c>
    </row>
  </sheetData>
  <mergeCells count="1">
    <mergeCell ref="A1:Z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63"/>
  <sheetViews>
    <sheetView topLeftCell="A53" workbookViewId="0">
      <selection activeCell="I87" sqref="I87"/>
    </sheetView>
  </sheetViews>
  <sheetFormatPr defaultRowHeight="13.5"/>
  <cols>
    <col min="3" max="3" width="10.875" customWidth="1"/>
    <col min="4" max="4" width="6.25" customWidth="1"/>
    <col min="5" max="5" width="12.5" customWidth="1"/>
    <col min="6" max="6" width="7" customWidth="1"/>
    <col min="7" max="9" width="10.25" customWidth="1"/>
    <col min="10" max="10" width="8.5" customWidth="1"/>
    <col min="11" max="11" width="11.25" customWidth="1"/>
    <col min="12" max="12" width="10" bestFit="1" customWidth="1"/>
    <col min="13" max="13" width="10.125" customWidth="1"/>
    <col min="14" max="14" width="10" customWidth="1"/>
    <col min="15" max="15" width="9.375" customWidth="1"/>
  </cols>
  <sheetData>
    <row r="1" spans="1:10" ht="20.25" customHeight="1">
      <c r="A1" s="30" t="s">
        <v>94</v>
      </c>
      <c r="B1" s="30"/>
      <c r="C1" s="30"/>
      <c r="D1" s="30"/>
      <c r="E1" s="30"/>
    </row>
    <row r="2" spans="1:10" ht="15.75" customHeight="1">
      <c r="A2" s="29" t="s">
        <v>93</v>
      </c>
      <c r="B2" s="29"/>
      <c r="C2" s="29"/>
    </row>
    <row r="3" spans="1:10" ht="15">
      <c r="A3" s="9" t="s">
        <v>15</v>
      </c>
      <c r="B3" s="9" t="s">
        <v>16</v>
      </c>
      <c r="C3" s="9" t="s">
        <v>17</v>
      </c>
      <c r="E3" s="4" t="s">
        <v>95</v>
      </c>
    </row>
    <row r="4" spans="1:10">
      <c r="A4" s="6" t="s">
        <v>66</v>
      </c>
      <c r="B4" s="6" t="s">
        <v>68</v>
      </c>
      <c r="C4" s="6" t="s">
        <v>71</v>
      </c>
    </row>
    <row r="5" spans="1:10">
      <c r="A5" s="6" t="s">
        <v>67</v>
      </c>
      <c r="B5" s="6" t="s">
        <v>69</v>
      </c>
      <c r="C5" s="6" t="s">
        <v>72</v>
      </c>
      <c r="E5" s="10" t="s">
        <v>100</v>
      </c>
      <c r="F5" s="11"/>
      <c r="G5" s="10" t="s">
        <v>97</v>
      </c>
      <c r="H5" s="11"/>
      <c r="I5" s="11"/>
      <c r="J5" s="11"/>
    </row>
    <row r="6" spans="1:10">
      <c r="A6" s="6" t="s">
        <v>67</v>
      </c>
      <c r="B6" s="6" t="s">
        <v>68</v>
      </c>
      <c r="C6" s="6" t="s">
        <v>71</v>
      </c>
      <c r="E6" s="10" t="s">
        <v>99</v>
      </c>
      <c r="F6" s="10" t="s">
        <v>98</v>
      </c>
      <c r="G6" s="11" t="s">
        <v>71</v>
      </c>
      <c r="H6" s="11" t="s">
        <v>73</v>
      </c>
      <c r="I6" s="11" t="s">
        <v>72</v>
      </c>
      <c r="J6" s="11" t="s">
        <v>96</v>
      </c>
    </row>
    <row r="7" spans="1:10">
      <c r="A7" s="6" t="s">
        <v>66</v>
      </c>
      <c r="B7" s="6" t="s">
        <v>70</v>
      </c>
      <c r="C7" s="6" t="s">
        <v>73</v>
      </c>
      <c r="E7" s="11" t="s">
        <v>66</v>
      </c>
      <c r="F7" s="11"/>
      <c r="G7" s="12"/>
      <c r="H7" s="12"/>
      <c r="I7" s="12"/>
      <c r="J7" s="12"/>
    </row>
    <row r="8" spans="1:10">
      <c r="A8" s="6" t="s">
        <v>67</v>
      </c>
      <c r="B8" s="6" t="s">
        <v>70</v>
      </c>
      <c r="C8" s="6" t="s">
        <v>73</v>
      </c>
      <c r="E8" s="11"/>
      <c r="F8" s="11" t="s">
        <v>68</v>
      </c>
      <c r="G8" s="12">
        <v>8.3333333333333329E-2</v>
      </c>
      <c r="H8" s="12">
        <v>0</v>
      </c>
      <c r="I8" s="12">
        <v>0</v>
      </c>
      <c r="J8" s="12">
        <v>8.3333333333333329E-2</v>
      </c>
    </row>
    <row r="9" spans="1:10">
      <c r="A9" s="6" t="s">
        <v>67</v>
      </c>
      <c r="B9" s="6" t="s">
        <v>69</v>
      </c>
      <c r="C9" s="6" t="s">
        <v>72</v>
      </c>
      <c r="E9" s="11"/>
      <c r="F9" s="11" t="s">
        <v>69</v>
      </c>
      <c r="G9" s="12">
        <v>0</v>
      </c>
      <c r="H9" s="12">
        <v>0</v>
      </c>
      <c r="I9" s="12">
        <v>0.16666666666666666</v>
      </c>
      <c r="J9" s="12">
        <v>0.16666666666666666</v>
      </c>
    </row>
    <row r="10" spans="1:10">
      <c r="A10" s="6" t="s">
        <v>66</v>
      </c>
      <c r="B10" s="6" t="s">
        <v>69</v>
      </c>
      <c r="C10" s="6" t="s">
        <v>72</v>
      </c>
      <c r="E10" s="11"/>
      <c r="F10" s="11" t="s">
        <v>70</v>
      </c>
      <c r="G10" s="12">
        <v>0</v>
      </c>
      <c r="H10" s="12">
        <v>0.15</v>
      </c>
      <c r="I10" s="12">
        <v>0</v>
      </c>
      <c r="J10" s="12">
        <v>0.15</v>
      </c>
    </row>
    <row r="11" spans="1:10">
      <c r="A11" s="6" t="s">
        <v>67</v>
      </c>
      <c r="B11" s="6" t="s">
        <v>68</v>
      </c>
      <c r="C11" s="6" t="s">
        <v>71</v>
      </c>
      <c r="E11" s="11" t="s">
        <v>101</v>
      </c>
      <c r="F11" s="11"/>
      <c r="G11" s="12">
        <v>8.3333333333333329E-2</v>
      </c>
      <c r="H11" s="12">
        <v>0.15</v>
      </c>
      <c r="I11" s="12">
        <v>0.16666666666666666</v>
      </c>
      <c r="J11" s="12">
        <v>0.4</v>
      </c>
    </row>
    <row r="12" spans="1:10">
      <c r="A12" s="6" t="s">
        <v>67</v>
      </c>
      <c r="B12" s="6" t="s">
        <v>70</v>
      </c>
      <c r="C12" s="6" t="s">
        <v>73</v>
      </c>
      <c r="E12" s="11" t="s">
        <v>67</v>
      </c>
      <c r="F12" s="11"/>
      <c r="G12" s="12"/>
      <c r="H12" s="12"/>
      <c r="I12" s="12"/>
      <c r="J12" s="12"/>
    </row>
    <row r="13" spans="1:10">
      <c r="A13" s="6" t="s">
        <v>67</v>
      </c>
      <c r="B13" s="6" t="s">
        <v>70</v>
      </c>
      <c r="C13" s="6" t="s">
        <v>73</v>
      </c>
      <c r="E13" s="11"/>
      <c r="F13" s="11" t="s">
        <v>68</v>
      </c>
      <c r="G13" s="12">
        <v>0.2</v>
      </c>
      <c r="H13" s="12">
        <v>6.6666666666666666E-2</v>
      </c>
      <c r="I13" s="12">
        <v>0</v>
      </c>
      <c r="J13" s="12">
        <v>0.26666666666666666</v>
      </c>
    </row>
    <row r="14" spans="1:10">
      <c r="A14" s="6" t="s">
        <v>66</v>
      </c>
      <c r="B14" s="6" t="s">
        <v>68</v>
      </c>
      <c r="C14" s="6" t="s">
        <v>71</v>
      </c>
      <c r="E14" s="11"/>
      <c r="F14" s="11" t="s">
        <v>69</v>
      </c>
      <c r="G14" s="12">
        <v>0</v>
      </c>
      <c r="H14" s="12">
        <v>0</v>
      </c>
      <c r="I14" s="12">
        <v>0.11666666666666667</v>
      </c>
      <c r="J14" s="12">
        <v>0.11666666666666667</v>
      </c>
    </row>
    <row r="15" spans="1:10">
      <c r="A15" s="6" t="s">
        <v>66</v>
      </c>
      <c r="B15" s="6" t="s">
        <v>68</v>
      </c>
      <c r="C15" s="6" t="s">
        <v>71</v>
      </c>
      <c r="E15" s="11"/>
      <c r="F15" s="11" t="s">
        <v>70</v>
      </c>
      <c r="G15" s="12">
        <v>0</v>
      </c>
      <c r="H15" s="12">
        <v>0.21666666666666667</v>
      </c>
      <c r="I15" s="12">
        <v>0</v>
      </c>
      <c r="J15" s="12">
        <v>0.21666666666666667</v>
      </c>
    </row>
    <row r="16" spans="1:10">
      <c r="A16" s="6" t="s">
        <v>67</v>
      </c>
      <c r="B16" s="6" t="s">
        <v>70</v>
      </c>
      <c r="C16" s="6" t="s">
        <v>73</v>
      </c>
      <c r="E16" s="11" t="s">
        <v>102</v>
      </c>
      <c r="F16" s="11"/>
      <c r="G16" s="12">
        <v>0.2</v>
      </c>
      <c r="H16" s="12">
        <v>0.28333333333333333</v>
      </c>
      <c r="I16" s="12">
        <v>0.11666666666666667</v>
      </c>
      <c r="J16" s="12">
        <v>0.6</v>
      </c>
    </row>
    <row r="17" spans="1:10">
      <c r="A17" s="6" t="s">
        <v>66</v>
      </c>
      <c r="B17" s="6" t="s">
        <v>69</v>
      </c>
      <c r="C17" s="6" t="s">
        <v>72</v>
      </c>
      <c r="E17" s="11" t="s">
        <v>96</v>
      </c>
      <c r="F17" s="11"/>
      <c r="G17" s="12">
        <v>0.28333333333333333</v>
      </c>
      <c r="H17" s="12">
        <v>0.43333333333333335</v>
      </c>
      <c r="I17" s="12">
        <v>0.28333333333333333</v>
      </c>
      <c r="J17" s="12">
        <v>1</v>
      </c>
    </row>
    <row r="18" spans="1:10">
      <c r="A18" s="6" t="s">
        <v>67</v>
      </c>
      <c r="B18" s="6" t="s">
        <v>68</v>
      </c>
      <c r="C18" s="6" t="s">
        <v>73</v>
      </c>
    </row>
    <row r="19" spans="1:10">
      <c r="A19" s="6" t="s">
        <v>66</v>
      </c>
      <c r="B19" s="6" t="s">
        <v>69</v>
      </c>
      <c r="C19" s="6" t="s">
        <v>72</v>
      </c>
    </row>
    <row r="20" spans="1:10">
      <c r="A20" s="6" t="s">
        <v>67</v>
      </c>
      <c r="B20" s="6" t="s">
        <v>68</v>
      </c>
      <c r="C20" s="6" t="s">
        <v>71</v>
      </c>
    </row>
    <row r="21" spans="1:10">
      <c r="A21" s="6" t="s">
        <v>66</v>
      </c>
      <c r="B21" s="6" t="s">
        <v>70</v>
      </c>
      <c r="C21" s="6" t="s">
        <v>73</v>
      </c>
    </row>
    <row r="22" spans="1:10">
      <c r="A22" s="6" t="s">
        <v>67</v>
      </c>
      <c r="B22" s="6" t="s">
        <v>70</v>
      </c>
      <c r="C22" s="6" t="s">
        <v>73</v>
      </c>
    </row>
    <row r="23" spans="1:10">
      <c r="A23" s="6" t="s">
        <v>67</v>
      </c>
      <c r="B23" s="6" t="s">
        <v>69</v>
      </c>
      <c r="C23" s="6" t="s">
        <v>72</v>
      </c>
    </row>
    <row r="24" spans="1:10">
      <c r="A24" s="6" t="s">
        <v>66</v>
      </c>
      <c r="B24" s="6" t="s">
        <v>69</v>
      </c>
      <c r="C24" s="6" t="s">
        <v>72</v>
      </c>
    </row>
    <row r="25" spans="1:10">
      <c r="A25" s="6" t="s">
        <v>67</v>
      </c>
      <c r="B25" s="6" t="s">
        <v>68</v>
      </c>
      <c r="C25" s="6" t="s">
        <v>71</v>
      </c>
    </row>
    <row r="26" spans="1:10">
      <c r="A26" s="6" t="s">
        <v>66</v>
      </c>
      <c r="B26" s="6" t="s">
        <v>70</v>
      </c>
      <c r="C26" s="6" t="s">
        <v>73</v>
      </c>
    </row>
    <row r="27" spans="1:10">
      <c r="A27" s="6" t="s">
        <v>67</v>
      </c>
      <c r="B27" s="6" t="s">
        <v>70</v>
      </c>
      <c r="C27" s="6" t="s">
        <v>73</v>
      </c>
    </row>
    <row r="28" spans="1:10">
      <c r="A28" s="6" t="s">
        <v>67</v>
      </c>
      <c r="B28" s="6" t="s">
        <v>68</v>
      </c>
      <c r="C28" s="6" t="s">
        <v>71</v>
      </c>
    </row>
    <row r="29" spans="1:10">
      <c r="A29" s="6" t="s">
        <v>66</v>
      </c>
      <c r="B29" s="6" t="s">
        <v>68</v>
      </c>
      <c r="C29" s="6" t="s">
        <v>71</v>
      </c>
    </row>
    <row r="30" spans="1:10">
      <c r="A30" s="6" t="s">
        <v>67</v>
      </c>
      <c r="B30" s="6" t="s">
        <v>70</v>
      </c>
      <c r="C30" s="6" t="s">
        <v>73</v>
      </c>
    </row>
    <row r="31" spans="1:10">
      <c r="A31" s="6" t="s">
        <v>66</v>
      </c>
      <c r="B31" s="6" t="s">
        <v>69</v>
      </c>
      <c r="C31" s="6" t="s">
        <v>72</v>
      </c>
    </row>
    <row r="32" spans="1:10">
      <c r="A32" s="6" t="s">
        <v>67</v>
      </c>
      <c r="B32" s="6" t="s">
        <v>68</v>
      </c>
      <c r="C32" s="6" t="s">
        <v>73</v>
      </c>
      <c r="E32" s="4" t="s">
        <v>103</v>
      </c>
    </row>
    <row r="33" spans="1:10">
      <c r="A33" s="6" t="s">
        <v>66</v>
      </c>
      <c r="B33" s="6" t="s">
        <v>70</v>
      </c>
      <c r="C33" s="6" t="s">
        <v>73</v>
      </c>
    </row>
    <row r="34" spans="1:10">
      <c r="A34" s="6" t="s">
        <v>67</v>
      </c>
      <c r="B34" s="6" t="s">
        <v>70</v>
      </c>
      <c r="C34" s="6" t="s">
        <v>73</v>
      </c>
      <c r="E34" s="10" t="s">
        <v>100</v>
      </c>
      <c r="F34" s="1"/>
      <c r="G34" s="10" t="s">
        <v>97</v>
      </c>
      <c r="H34" s="1"/>
      <c r="I34" s="1"/>
      <c r="J34" s="1"/>
    </row>
    <row r="35" spans="1:10">
      <c r="A35" s="6" t="s">
        <v>66</v>
      </c>
      <c r="B35" s="6" t="s">
        <v>69</v>
      </c>
      <c r="C35" s="6" t="s">
        <v>72</v>
      </c>
      <c r="E35" s="10" t="s">
        <v>98</v>
      </c>
      <c r="F35" s="10" t="s">
        <v>99</v>
      </c>
      <c r="G35" s="1" t="s">
        <v>71</v>
      </c>
      <c r="H35" s="1" t="s">
        <v>73</v>
      </c>
      <c r="I35" s="1" t="s">
        <v>72</v>
      </c>
      <c r="J35" s="1" t="s">
        <v>96</v>
      </c>
    </row>
    <row r="36" spans="1:10">
      <c r="A36" s="6" t="s">
        <v>67</v>
      </c>
      <c r="B36" s="6" t="s">
        <v>69</v>
      </c>
      <c r="C36" s="6" t="s">
        <v>72</v>
      </c>
      <c r="E36" s="1" t="s">
        <v>68</v>
      </c>
      <c r="F36" s="1"/>
      <c r="G36" s="13"/>
      <c r="H36" s="13"/>
      <c r="I36" s="13"/>
      <c r="J36" s="13"/>
    </row>
    <row r="37" spans="1:10">
      <c r="A37" s="6" t="s">
        <v>67</v>
      </c>
      <c r="B37" s="6" t="s">
        <v>68</v>
      </c>
      <c r="C37" s="6" t="s">
        <v>71</v>
      </c>
      <c r="E37" s="1"/>
      <c r="F37" s="1" t="s">
        <v>66</v>
      </c>
      <c r="G37" s="13">
        <v>8.3333333333333329E-2</v>
      </c>
      <c r="H37" s="13">
        <v>0</v>
      </c>
      <c r="I37" s="13">
        <v>0</v>
      </c>
      <c r="J37" s="13">
        <v>8.3333333333333329E-2</v>
      </c>
    </row>
    <row r="38" spans="1:10">
      <c r="A38" s="6" t="s">
        <v>67</v>
      </c>
      <c r="B38" s="6" t="s">
        <v>70</v>
      </c>
      <c r="C38" s="6" t="s">
        <v>73</v>
      </c>
      <c r="E38" s="1"/>
      <c r="F38" s="1" t="s">
        <v>67</v>
      </c>
      <c r="G38" s="13">
        <v>0.2</v>
      </c>
      <c r="H38" s="13">
        <v>6.6666666666666666E-2</v>
      </c>
      <c r="I38" s="13">
        <v>0</v>
      </c>
      <c r="J38" s="13">
        <v>0.26666666666666666</v>
      </c>
    </row>
    <row r="39" spans="1:10">
      <c r="A39" s="6" t="s">
        <v>67</v>
      </c>
      <c r="B39" s="6" t="s">
        <v>70</v>
      </c>
      <c r="C39" s="6" t="s">
        <v>73</v>
      </c>
      <c r="E39" s="1" t="s">
        <v>105</v>
      </c>
      <c r="F39" s="1"/>
      <c r="G39" s="13">
        <v>0.28333333333333333</v>
      </c>
      <c r="H39" s="13">
        <v>6.6666666666666666E-2</v>
      </c>
      <c r="I39" s="13">
        <v>0</v>
      </c>
      <c r="J39" s="13">
        <v>0.35</v>
      </c>
    </row>
    <row r="40" spans="1:10">
      <c r="A40" s="6" t="s">
        <v>66</v>
      </c>
      <c r="B40" s="6" t="s">
        <v>68</v>
      </c>
      <c r="C40" s="6" t="s">
        <v>71</v>
      </c>
      <c r="E40" s="1" t="s">
        <v>69</v>
      </c>
      <c r="F40" s="1"/>
      <c r="G40" s="13"/>
      <c r="H40" s="13"/>
      <c r="I40" s="13"/>
      <c r="J40" s="13"/>
    </row>
    <row r="41" spans="1:10">
      <c r="A41" s="6" t="s">
        <v>67</v>
      </c>
      <c r="B41" s="6" t="s">
        <v>68</v>
      </c>
      <c r="C41" s="6" t="s">
        <v>71</v>
      </c>
      <c r="E41" s="1"/>
      <c r="F41" s="1" t="s">
        <v>66</v>
      </c>
      <c r="G41" s="13">
        <v>0</v>
      </c>
      <c r="H41" s="13">
        <v>0</v>
      </c>
      <c r="I41" s="13">
        <v>0.16666666666666666</v>
      </c>
      <c r="J41" s="13">
        <v>0.16666666666666666</v>
      </c>
    </row>
    <row r="42" spans="1:10">
      <c r="A42" s="6" t="s">
        <v>66</v>
      </c>
      <c r="B42" s="6" t="s">
        <v>70</v>
      </c>
      <c r="C42" s="6" t="s">
        <v>73</v>
      </c>
      <c r="E42" s="1"/>
      <c r="F42" s="1" t="s">
        <v>67</v>
      </c>
      <c r="G42" s="13">
        <v>0</v>
      </c>
      <c r="H42" s="13">
        <v>0</v>
      </c>
      <c r="I42" s="13">
        <v>0.11666666666666667</v>
      </c>
      <c r="J42" s="13">
        <v>0.11666666666666667</v>
      </c>
    </row>
    <row r="43" spans="1:10">
      <c r="A43" s="6" t="s">
        <v>67</v>
      </c>
      <c r="B43" s="6" t="s">
        <v>69</v>
      </c>
      <c r="C43" s="6" t="s">
        <v>72</v>
      </c>
      <c r="E43" s="1" t="s">
        <v>106</v>
      </c>
      <c r="F43" s="1"/>
      <c r="G43" s="13">
        <v>0</v>
      </c>
      <c r="H43" s="13">
        <v>0</v>
      </c>
      <c r="I43" s="13">
        <v>0.28333333333333333</v>
      </c>
      <c r="J43" s="13">
        <v>0.28333333333333333</v>
      </c>
    </row>
    <row r="44" spans="1:10">
      <c r="A44" s="6" t="s">
        <v>67</v>
      </c>
      <c r="B44" s="6" t="s">
        <v>68</v>
      </c>
      <c r="C44" s="6" t="s">
        <v>73</v>
      </c>
      <c r="E44" s="1" t="s">
        <v>70</v>
      </c>
      <c r="F44" s="1"/>
      <c r="G44" s="13"/>
      <c r="H44" s="13"/>
      <c r="I44" s="13"/>
      <c r="J44" s="13"/>
    </row>
    <row r="45" spans="1:10">
      <c r="A45" s="6" t="s">
        <v>66</v>
      </c>
      <c r="B45" s="6" t="s">
        <v>69</v>
      </c>
      <c r="C45" s="6" t="s">
        <v>72</v>
      </c>
      <c r="E45" s="1"/>
      <c r="F45" s="1" t="s">
        <v>66</v>
      </c>
      <c r="G45" s="13">
        <v>0</v>
      </c>
      <c r="H45" s="13">
        <v>0.15</v>
      </c>
      <c r="I45" s="13">
        <v>0</v>
      </c>
      <c r="J45" s="13">
        <v>0.15</v>
      </c>
    </row>
    <row r="46" spans="1:10">
      <c r="A46" s="6" t="s">
        <v>67</v>
      </c>
      <c r="B46" s="6" t="s">
        <v>68</v>
      </c>
      <c r="C46" s="6" t="s">
        <v>71</v>
      </c>
      <c r="E46" s="1"/>
      <c r="F46" s="1" t="s">
        <v>67</v>
      </c>
      <c r="G46" s="13">
        <v>0</v>
      </c>
      <c r="H46" s="13">
        <v>0.21666666666666667</v>
      </c>
      <c r="I46" s="13">
        <v>0</v>
      </c>
      <c r="J46" s="13">
        <v>0.21666666666666667</v>
      </c>
    </row>
    <row r="47" spans="1:10">
      <c r="A47" s="6" t="s">
        <v>66</v>
      </c>
      <c r="B47" s="6" t="s">
        <v>70</v>
      </c>
      <c r="C47" s="6" t="s">
        <v>73</v>
      </c>
      <c r="E47" s="1" t="s">
        <v>107</v>
      </c>
      <c r="F47" s="1"/>
      <c r="G47" s="13">
        <v>0</v>
      </c>
      <c r="H47" s="13">
        <v>0.36666666666666664</v>
      </c>
      <c r="I47" s="13">
        <v>0</v>
      </c>
      <c r="J47" s="13">
        <v>0.36666666666666664</v>
      </c>
    </row>
    <row r="48" spans="1:10">
      <c r="A48" s="6" t="s">
        <v>67</v>
      </c>
      <c r="B48" s="6" t="s">
        <v>70</v>
      </c>
      <c r="C48" s="6" t="s">
        <v>73</v>
      </c>
      <c r="E48" s="1" t="s">
        <v>96</v>
      </c>
      <c r="F48" s="1"/>
      <c r="G48" s="13">
        <v>0.28333333333333333</v>
      </c>
      <c r="H48" s="13">
        <v>0.43333333333333335</v>
      </c>
      <c r="I48" s="13">
        <v>0.28333333333333333</v>
      </c>
      <c r="J48" s="13">
        <v>1</v>
      </c>
    </row>
    <row r="49" spans="1:3">
      <c r="A49" s="6" t="s">
        <v>66</v>
      </c>
      <c r="B49" s="6" t="s">
        <v>69</v>
      </c>
      <c r="C49" s="6" t="s">
        <v>72</v>
      </c>
    </row>
    <row r="50" spans="1:3">
      <c r="A50" s="6" t="s">
        <v>67</v>
      </c>
      <c r="B50" s="6" t="s">
        <v>69</v>
      </c>
      <c r="C50" s="6" t="s">
        <v>72</v>
      </c>
    </row>
    <row r="51" spans="1:3">
      <c r="A51" s="6" t="s">
        <v>67</v>
      </c>
      <c r="B51" s="6" t="s">
        <v>68</v>
      </c>
      <c r="C51" s="6" t="s">
        <v>71</v>
      </c>
    </row>
    <row r="52" spans="1:3">
      <c r="A52" s="6" t="s">
        <v>66</v>
      </c>
      <c r="B52" s="6" t="s">
        <v>70</v>
      </c>
      <c r="C52" s="6" t="s">
        <v>73</v>
      </c>
    </row>
    <row r="53" spans="1:3">
      <c r="A53" s="6" t="s">
        <v>67</v>
      </c>
      <c r="B53" s="6" t="s">
        <v>70</v>
      </c>
      <c r="C53" s="6" t="s">
        <v>73</v>
      </c>
    </row>
    <row r="54" spans="1:3">
      <c r="A54" s="6" t="s">
        <v>67</v>
      </c>
      <c r="B54" s="6" t="s">
        <v>68</v>
      </c>
      <c r="C54" s="6" t="s">
        <v>71</v>
      </c>
    </row>
    <row r="55" spans="1:3">
      <c r="A55" s="6" t="s">
        <v>67</v>
      </c>
      <c r="B55" s="6" t="s">
        <v>68</v>
      </c>
      <c r="C55" s="6" t="s">
        <v>71</v>
      </c>
    </row>
    <row r="56" spans="1:3">
      <c r="A56" s="6" t="s">
        <v>66</v>
      </c>
      <c r="B56" s="6" t="s">
        <v>70</v>
      </c>
      <c r="C56" s="6" t="s">
        <v>73</v>
      </c>
    </row>
    <row r="57" spans="1:3">
      <c r="A57" s="6" t="s">
        <v>67</v>
      </c>
      <c r="B57" s="6" t="s">
        <v>69</v>
      </c>
      <c r="C57" s="6" t="s">
        <v>72</v>
      </c>
    </row>
    <row r="58" spans="1:3">
      <c r="A58" s="6" t="s">
        <v>67</v>
      </c>
      <c r="B58" s="6" t="s">
        <v>68</v>
      </c>
      <c r="C58" s="6" t="s">
        <v>73</v>
      </c>
    </row>
    <row r="59" spans="1:3">
      <c r="A59" s="6" t="s">
        <v>66</v>
      </c>
      <c r="B59" s="6" t="s">
        <v>69</v>
      </c>
      <c r="C59" s="6" t="s">
        <v>72</v>
      </c>
    </row>
    <row r="60" spans="1:3">
      <c r="A60" s="6" t="s">
        <v>67</v>
      </c>
      <c r="B60" s="6" t="s">
        <v>68</v>
      </c>
      <c r="C60" s="6" t="s">
        <v>71</v>
      </c>
    </row>
    <row r="61" spans="1:3">
      <c r="A61" s="6" t="s">
        <v>66</v>
      </c>
      <c r="B61" s="6" t="s">
        <v>70</v>
      </c>
      <c r="C61" s="6" t="s">
        <v>73</v>
      </c>
    </row>
    <row r="62" spans="1:3">
      <c r="A62" s="6" t="s">
        <v>67</v>
      </c>
      <c r="B62" s="6" t="s">
        <v>70</v>
      </c>
      <c r="C62" s="6" t="s">
        <v>73</v>
      </c>
    </row>
    <row r="63" spans="1:3">
      <c r="A63" s="6" t="s">
        <v>66</v>
      </c>
      <c r="B63" s="6" t="s">
        <v>69</v>
      </c>
      <c r="C63" s="6" t="s">
        <v>72</v>
      </c>
    </row>
  </sheetData>
  <mergeCells count="2">
    <mergeCell ref="A2:C2"/>
    <mergeCell ref="A1:E1"/>
  </mergeCells>
  <phoneticPr fontId="1" type="noConversion"/>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92"/>
  <sheetViews>
    <sheetView tabSelected="1" topLeftCell="A131" workbookViewId="0">
      <selection activeCell="M158" sqref="M158"/>
    </sheetView>
  </sheetViews>
  <sheetFormatPr defaultRowHeight="13.5"/>
  <cols>
    <col min="1" max="1" width="6.75" customWidth="1"/>
    <col min="2" max="3" width="11.5" customWidth="1"/>
    <col min="4" max="4" width="6.5" customWidth="1"/>
    <col min="5" max="5" width="15.25" customWidth="1"/>
    <col min="6" max="6" width="8.75" customWidth="1"/>
    <col min="7" max="10" width="8.5" customWidth="1"/>
  </cols>
  <sheetData>
    <row r="1" spans="1:5" ht="20.25">
      <c r="A1" s="31" t="s">
        <v>108</v>
      </c>
      <c r="B1" s="31"/>
      <c r="C1" s="31"/>
      <c r="D1" s="31"/>
      <c r="E1" s="31"/>
    </row>
    <row r="2" spans="1:5" ht="20.25">
      <c r="A2" s="15" t="s">
        <v>109</v>
      </c>
      <c r="B2" s="16"/>
      <c r="C2" s="16"/>
      <c r="D2" s="14"/>
      <c r="E2" s="14"/>
    </row>
    <row r="3" spans="1:5">
      <c r="A3" s="32" t="s">
        <v>93</v>
      </c>
      <c r="B3" s="32"/>
      <c r="C3" s="32"/>
    </row>
    <row r="4" spans="1:5">
      <c r="A4" s="6" t="s">
        <v>53</v>
      </c>
      <c r="B4" s="1" t="s">
        <v>110</v>
      </c>
    </row>
    <row r="5" spans="1:5">
      <c r="A5" s="6">
        <v>1</v>
      </c>
      <c r="B5" s="6" t="s">
        <v>74</v>
      </c>
      <c r="D5" s="18" t="s">
        <v>104</v>
      </c>
      <c r="E5" s="6" t="s">
        <v>111</v>
      </c>
    </row>
    <row r="6" spans="1:5">
      <c r="A6" s="6">
        <v>2</v>
      </c>
      <c r="B6" s="6" t="s">
        <v>75</v>
      </c>
      <c r="D6" s="6" t="s">
        <v>74</v>
      </c>
      <c r="E6" s="17">
        <v>0.41666666666666669</v>
      </c>
    </row>
    <row r="7" spans="1:5">
      <c r="A7" s="6">
        <v>3</v>
      </c>
      <c r="B7" s="6" t="s">
        <v>74</v>
      </c>
      <c r="D7" s="6" t="s">
        <v>75</v>
      </c>
      <c r="E7" s="17">
        <v>0.2</v>
      </c>
    </row>
    <row r="8" spans="1:5">
      <c r="A8" s="6">
        <v>4</v>
      </c>
      <c r="B8" s="6" t="s">
        <v>76</v>
      </c>
      <c r="D8" s="6" t="s">
        <v>76</v>
      </c>
      <c r="E8" s="17">
        <v>0.15</v>
      </c>
    </row>
    <row r="9" spans="1:5">
      <c r="A9" s="6">
        <v>5</v>
      </c>
      <c r="B9" s="6" t="s">
        <v>74</v>
      </c>
      <c r="D9" s="6" t="s">
        <v>78</v>
      </c>
      <c r="E9" s="17">
        <v>0.13333333333333333</v>
      </c>
    </row>
    <row r="10" spans="1:5">
      <c r="A10" s="6">
        <v>6</v>
      </c>
      <c r="B10" s="6" t="s">
        <v>74</v>
      </c>
      <c r="D10" s="6" t="s">
        <v>77</v>
      </c>
      <c r="E10" s="17">
        <v>0.1</v>
      </c>
    </row>
    <row r="11" spans="1:5">
      <c r="A11" s="6">
        <v>7</v>
      </c>
      <c r="B11" s="6" t="s">
        <v>75</v>
      </c>
      <c r="D11" s="6" t="s">
        <v>96</v>
      </c>
      <c r="E11" s="17">
        <v>1</v>
      </c>
    </row>
    <row r="12" spans="1:5">
      <c r="A12" s="6">
        <v>8</v>
      </c>
      <c r="B12" s="6" t="s">
        <v>74</v>
      </c>
    </row>
    <row r="13" spans="1:5">
      <c r="A13" s="6">
        <v>9</v>
      </c>
      <c r="B13" s="6" t="s">
        <v>74</v>
      </c>
    </row>
    <row r="14" spans="1:5">
      <c r="A14" s="6">
        <v>10</v>
      </c>
      <c r="B14" s="6" t="s">
        <v>76</v>
      </c>
    </row>
    <row r="15" spans="1:5">
      <c r="A15" s="6">
        <v>11</v>
      </c>
      <c r="B15" s="6" t="s">
        <v>77</v>
      </c>
    </row>
    <row r="16" spans="1:5">
      <c r="A16" s="6">
        <v>12</v>
      </c>
      <c r="B16" s="6" t="s">
        <v>78</v>
      </c>
    </row>
    <row r="17" spans="1:2">
      <c r="A17" s="6">
        <v>13</v>
      </c>
      <c r="B17" s="6" t="s">
        <v>74</v>
      </c>
    </row>
    <row r="18" spans="1:2">
      <c r="A18" s="6">
        <v>14</v>
      </c>
      <c r="B18" s="6" t="s">
        <v>78</v>
      </c>
    </row>
    <row r="19" spans="1:2">
      <c r="A19" s="6">
        <v>15</v>
      </c>
      <c r="B19" s="6" t="s">
        <v>74</v>
      </c>
    </row>
    <row r="20" spans="1:2">
      <c r="A20" s="6">
        <v>16</v>
      </c>
      <c r="B20" s="6" t="s">
        <v>75</v>
      </c>
    </row>
    <row r="21" spans="1:2">
      <c r="A21" s="6">
        <v>17</v>
      </c>
      <c r="B21" s="6" t="s">
        <v>74</v>
      </c>
    </row>
    <row r="22" spans="1:2">
      <c r="A22" s="6">
        <v>18</v>
      </c>
      <c r="B22" s="6" t="s">
        <v>76</v>
      </c>
    </row>
    <row r="23" spans="1:2">
      <c r="A23" s="6">
        <v>19</v>
      </c>
      <c r="B23" s="6" t="s">
        <v>74</v>
      </c>
    </row>
    <row r="24" spans="1:2">
      <c r="A24" s="6">
        <v>20</v>
      </c>
      <c r="B24" s="6" t="s">
        <v>74</v>
      </c>
    </row>
    <row r="25" spans="1:2">
      <c r="A25" s="6">
        <v>21</v>
      </c>
      <c r="B25" s="6" t="s">
        <v>75</v>
      </c>
    </row>
    <row r="26" spans="1:2">
      <c r="A26" s="6">
        <v>22</v>
      </c>
      <c r="B26" s="6" t="s">
        <v>74</v>
      </c>
    </row>
    <row r="27" spans="1:2">
      <c r="A27" s="6">
        <v>23</v>
      </c>
      <c r="B27" s="6" t="s">
        <v>74</v>
      </c>
    </row>
    <row r="28" spans="1:2">
      <c r="A28" s="6">
        <v>24</v>
      </c>
      <c r="B28" s="6" t="s">
        <v>76</v>
      </c>
    </row>
    <row r="29" spans="1:2">
      <c r="A29" s="6">
        <v>25</v>
      </c>
      <c r="B29" s="6" t="s">
        <v>77</v>
      </c>
    </row>
    <row r="30" spans="1:2">
      <c r="A30" s="6">
        <v>26</v>
      </c>
      <c r="B30" s="6" t="s">
        <v>78</v>
      </c>
    </row>
    <row r="31" spans="1:2">
      <c r="A31" s="6">
        <v>27</v>
      </c>
      <c r="B31" s="6" t="s">
        <v>77</v>
      </c>
    </row>
    <row r="32" spans="1:2">
      <c r="A32" s="6">
        <v>28</v>
      </c>
      <c r="B32" s="6" t="s">
        <v>78</v>
      </c>
    </row>
    <row r="33" spans="1:2">
      <c r="A33" s="6">
        <v>29</v>
      </c>
      <c r="B33" s="6" t="s">
        <v>77</v>
      </c>
    </row>
    <row r="34" spans="1:2">
      <c r="A34" s="6">
        <v>30</v>
      </c>
      <c r="B34" s="6" t="s">
        <v>76</v>
      </c>
    </row>
    <row r="35" spans="1:2">
      <c r="A35" s="6">
        <v>31</v>
      </c>
      <c r="B35" s="6" t="s">
        <v>74</v>
      </c>
    </row>
    <row r="36" spans="1:2">
      <c r="A36" s="6">
        <v>32</v>
      </c>
      <c r="B36" s="6" t="s">
        <v>74</v>
      </c>
    </row>
    <row r="37" spans="1:2">
      <c r="A37" s="6">
        <v>33</v>
      </c>
      <c r="B37" s="6" t="s">
        <v>75</v>
      </c>
    </row>
    <row r="38" spans="1:2">
      <c r="A38" s="6">
        <v>34</v>
      </c>
      <c r="B38" s="6" t="s">
        <v>74</v>
      </c>
    </row>
    <row r="39" spans="1:2">
      <c r="A39" s="6">
        <v>35</v>
      </c>
      <c r="B39" s="6" t="s">
        <v>74</v>
      </c>
    </row>
    <row r="40" spans="1:2">
      <c r="A40" s="6">
        <v>36</v>
      </c>
      <c r="B40" s="6" t="s">
        <v>76</v>
      </c>
    </row>
    <row r="41" spans="1:2">
      <c r="A41" s="6">
        <v>37</v>
      </c>
      <c r="B41" s="6" t="s">
        <v>75</v>
      </c>
    </row>
    <row r="42" spans="1:2">
      <c r="A42" s="6">
        <v>38</v>
      </c>
      <c r="B42" s="6" t="s">
        <v>78</v>
      </c>
    </row>
    <row r="43" spans="1:2">
      <c r="A43" s="6">
        <v>39</v>
      </c>
      <c r="B43" s="6" t="s">
        <v>75</v>
      </c>
    </row>
    <row r="44" spans="1:2">
      <c r="A44" s="6">
        <v>40</v>
      </c>
      <c r="B44" s="6" t="s">
        <v>78</v>
      </c>
    </row>
    <row r="45" spans="1:2">
      <c r="A45" s="6">
        <v>41</v>
      </c>
      <c r="B45" s="6" t="s">
        <v>75</v>
      </c>
    </row>
    <row r="46" spans="1:2">
      <c r="A46" s="6">
        <v>42</v>
      </c>
      <c r="B46" s="6" t="s">
        <v>75</v>
      </c>
    </row>
    <row r="47" spans="1:2">
      <c r="A47" s="6">
        <v>43</v>
      </c>
      <c r="B47" s="6" t="s">
        <v>74</v>
      </c>
    </row>
    <row r="48" spans="1:2">
      <c r="A48" s="6">
        <v>44</v>
      </c>
      <c r="B48" s="6" t="s">
        <v>76</v>
      </c>
    </row>
    <row r="49" spans="1:2">
      <c r="A49" s="6">
        <v>45</v>
      </c>
      <c r="B49" s="6" t="s">
        <v>74</v>
      </c>
    </row>
    <row r="50" spans="1:2">
      <c r="A50" s="6">
        <v>46</v>
      </c>
      <c r="B50" s="6" t="s">
        <v>74</v>
      </c>
    </row>
    <row r="51" spans="1:2">
      <c r="A51" s="6">
        <v>47</v>
      </c>
      <c r="B51" s="6" t="s">
        <v>75</v>
      </c>
    </row>
    <row r="52" spans="1:2">
      <c r="A52" s="6">
        <v>48</v>
      </c>
      <c r="B52" s="6" t="s">
        <v>74</v>
      </c>
    </row>
    <row r="53" spans="1:2">
      <c r="A53" s="6">
        <v>49</v>
      </c>
      <c r="B53" s="6" t="s">
        <v>74</v>
      </c>
    </row>
    <row r="54" spans="1:2">
      <c r="A54" s="6">
        <v>50</v>
      </c>
      <c r="B54" s="6" t="s">
        <v>76</v>
      </c>
    </row>
    <row r="55" spans="1:2">
      <c r="A55" s="6">
        <v>51</v>
      </c>
      <c r="B55" s="6" t="s">
        <v>75</v>
      </c>
    </row>
    <row r="56" spans="1:2">
      <c r="A56" s="6">
        <v>52</v>
      </c>
      <c r="B56" s="6" t="s">
        <v>78</v>
      </c>
    </row>
    <row r="57" spans="1:2">
      <c r="A57" s="6">
        <v>53</v>
      </c>
      <c r="B57" s="6" t="s">
        <v>77</v>
      </c>
    </row>
    <row r="58" spans="1:2">
      <c r="A58" s="6">
        <v>54</v>
      </c>
      <c r="B58" s="6" t="s">
        <v>78</v>
      </c>
    </row>
    <row r="59" spans="1:2">
      <c r="A59" s="6">
        <v>55</v>
      </c>
      <c r="B59" s="6" t="s">
        <v>77</v>
      </c>
    </row>
    <row r="60" spans="1:2">
      <c r="A60" s="6">
        <v>56</v>
      </c>
      <c r="B60" s="6" t="s">
        <v>75</v>
      </c>
    </row>
    <row r="61" spans="1:2">
      <c r="A61" s="6">
        <v>57</v>
      </c>
      <c r="B61" s="6" t="s">
        <v>74</v>
      </c>
    </row>
    <row r="62" spans="1:2">
      <c r="A62" s="6">
        <v>58</v>
      </c>
      <c r="B62" s="6" t="s">
        <v>76</v>
      </c>
    </row>
    <row r="63" spans="1:2">
      <c r="A63" s="6">
        <v>59</v>
      </c>
      <c r="B63" s="6" t="s">
        <v>74</v>
      </c>
    </row>
    <row r="64" spans="1:2">
      <c r="A64" s="6">
        <v>60</v>
      </c>
      <c r="B64" s="6" t="s">
        <v>74</v>
      </c>
    </row>
    <row r="66" spans="1:12">
      <c r="A66" s="15" t="s">
        <v>115</v>
      </c>
      <c r="B66" s="16"/>
      <c r="C66" s="16"/>
    </row>
    <row r="67" spans="1:12">
      <c r="A67" s="33" t="s">
        <v>93</v>
      </c>
      <c r="B67" s="33"/>
      <c r="C67" s="33"/>
      <c r="D67" s="33"/>
      <c r="E67" s="33"/>
    </row>
    <row r="68" spans="1:12">
      <c r="A68" s="6" t="s">
        <v>53</v>
      </c>
      <c r="B68" s="6" t="s">
        <v>58</v>
      </c>
      <c r="C68" s="6" t="s">
        <v>112</v>
      </c>
      <c r="D68" s="6" t="s">
        <v>113</v>
      </c>
      <c r="E68" s="6" t="s">
        <v>114</v>
      </c>
    </row>
    <row r="69" spans="1:12">
      <c r="A69" s="6">
        <v>1</v>
      </c>
      <c r="B69" s="6">
        <v>2</v>
      </c>
      <c r="C69" s="6">
        <v>3</v>
      </c>
      <c r="D69" s="6">
        <v>1</v>
      </c>
      <c r="E69" s="6">
        <v>4</v>
      </c>
      <c r="G69" s="6" t="s">
        <v>21</v>
      </c>
      <c r="H69" s="6" t="s">
        <v>58</v>
      </c>
      <c r="I69" s="6" t="s">
        <v>112</v>
      </c>
      <c r="J69" s="6" t="s">
        <v>113</v>
      </c>
      <c r="K69" s="6" t="s">
        <v>114</v>
      </c>
      <c r="L69" s="6" t="s">
        <v>116</v>
      </c>
    </row>
    <row r="70" spans="1:12">
      <c r="A70" s="6">
        <v>2</v>
      </c>
      <c r="B70" s="6">
        <v>2</v>
      </c>
      <c r="C70" s="6">
        <v>1</v>
      </c>
      <c r="D70" s="6">
        <v>3</v>
      </c>
      <c r="E70" s="6">
        <v>4</v>
      </c>
      <c r="G70" s="6" t="s">
        <v>38</v>
      </c>
      <c r="H70" s="6">
        <f>COUNTIF($B$69:$B$128,"1")</f>
        <v>8</v>
      </c>
      <c r="I70" s="6">
        <f>COUNTIF($C$69:$C$128,"1")</f>
        <v>6</v>
      </c>
      <c r="J70" s="6">
        <f>COUNTIF($D$69:$D$128,"1")</f>
        <v>34</v>
      </c>
      <c r="K70" s="6">
        <f>COUNTIF($E$69:$E$128,"1")</f>
        <v>12</v>
      </c>
      <c r="L70" s="6">
        <f>H70*5+I70*4+J70*3+K70*2</f>
        <v>190</v>
      </c>
    </row>
    <row r="71" spans="1:12">
      <c r="A71" s="6">
        <v>3</v>
      </c>
      <c r="B71" s="6">
        <v>2</v>
      </c>
      <c r="C71" s="6">
        <v>3</v>
      </c>
      <c r="D71" s="6">
        <v>1</v>
      </c>
      <c r="E71" s="6">
        <v>4</v>
      </c>
      <c r="G71" s="6" t="s">
        <v>39</v>
      </c>
      <c r="H71" s="6">
        <f>COUNTIF($B$69:$B$128,"2")</f>
        <v>41</v>
      </c>
      <c r="I71" s="6">
        <f>COUNTIF($C$69:$C$128,"2")</f>
        <v>19</v>
      </c>
      <c r="J71" s="6">
        <f>COUNTIF($D$69:$D$128,"2")</f>
        <v>0</v>
      </c>
      <c r="K71" s="6">
        <f>COUNTIF($E$69:$E$128,"2")</f>
        <v>0</v>
      </c>
      <c r="L71" s="6">
        <f t="shared" ref="L71:L73" si="0">H71*5+I71*4+J71*3+K71*2</f>
        <v>281</v>
      </c>
    </row>
    <row r="72" spans="1:12">
      <c r="A72" s="6">
        <v>4</v>
      </c>
      <c r="B72" s="6">
        <v>2</v>
      </c>
      <c r="C72" s="6">
        <v>3</v>
      </c>
      <c r="D72" s="6">
        <v>1</v>
      </c>
      <c r="E72" s="6">
        <v>4</v>
      </c>
      <c r="G72" s="6" t="s">
        <v>40</v>
      </c>
      <c r="H72" s="6">
        <f>COUNTIF($B$69:$B$128,"3")</f>
        <v>11</v>
      </c>
      <c r="I72" s="6">
        <f>COUNTIF($C$69:$C$128,"3")</f>
        <v>35</v>
      </c>
      <c r="J72" s="6">
        <f>COUNTIF($D$69:$D$128,"3")</f>
        <v>14</v>
      </c>
      <c r="K72" s="6">
        <f>COUNTIF($E$69:$E$128,"3")</f>
        <v>0</v>
      </c>
      <c r="L72" s="6">
        <f t="shared" si="0"/>
        <v>237</v>
      </c>
    </row>
    <row r="73" spans="1:12">
      <c r="A73" s="6">
        <v>5</v>
      </c>
      <c r="B73" s="6">
        <v>2</v>
      </c>
      <c r="C73" s="6">
        <v>3</v>
      </c>
      <c r="D73" s="6">
        <v>1</v>
      </c>
      <c r="E73" s="6">
        <v>4</v>
      </c>
      <c r="G73" s="6" t="s">
        <v>41</v>
      </c>
      <c r="H73" s="6">
        <f>COUNTIF($B$69:$B$128,"4")</f>
        <v>0</v>
      </c>
      <c r="I73" s="6">
        <f>COUNTIF($C$69:$C$128,"4")</f>
        <v>0</v>
      </c>
      <c r="J73" s="6">
        <f>COUNTIF($D$69:$D$128,"4")</f>
        <v>12</v>
      </c>
      <c r="K73" s="6">
        <f>COUNTIF($E$69:$E$128,"4")</f>
        <v>48</v>
      </c>
      <c r="L73" s="6">
        <f t="shared" si="0"/>
        <v>132</v>
      </c>
    </row>
    <row r="74" spans="1:12">
      <c r="A74" s="6">
        <v>6</v>
      </c>
      <c r="B74" s="6">
        <v>2</v>
      </c>
      <c r="C74" s="6">
        <v>1</v>
      </c>
      <c r="D74" s="6">
        <v>3</v>
      </c>
      <c r="E74" s="6">
        <v>4</v>
      </c>
    </row>
    <row r="75" spans="1:12">
      <c r="A75" s="6">
        <v>7</v>
      </c>
      <c r="B75" s="6">
        <v>3</v>
      </c>
      <c r="C75" s="6">
        <v>2</v>
      </c>
      <c r="D75" s="6">
        <v>1</v>
      </c>
      <c r="E75" s="6">
        <v>4</v>
      </c>
    </row>
    <row r="76" spans="1:12">
      <c r="A76" s="6">
        <v>8</v>
      </c>
      <c r="B76" s="6">
        <v>2</v>
      </c>
      <c r="C76" s="6">
        <v>3</v>
      </c>
      <c r="D76" s="6">
        <v>1</v>
      </c>
      <c r="E76" s="6">
        <v>4</v>
      </c>
    </row>
    <row r="77" spans="1:12">
      <c r="A77" s="6">
        <v>9</v>
      </c>
      <c r="B77" s="6">
        <v>1</v>
      </c>
      <c r="C77" s="6">
        <v>2</v>
      </c>
      <c r="D77" s="6">
        <v>3</v>
      </c>
      <c r="E77" s="6">
        <v>4</v>
      </c>
    </row>
    <row r="78" spans="1:12">
      <c r="A78" s="6">
        <v>10</v>
      </c>
      <c r="B78" s="6">
        <v>3</v>
      </c>
      <c r="C78" s="6">
        <v>2</v>
      </c>
      <c r="D78" s="6">
        <v>4</v>
      </c>
      <c r="E78" s="6">
        <v>1</v>
      </c>
    </row>
    <row r="79" spans="1:12">
      <c r="A79" s="6">
        <v>11</v>
      </c>
      <c r="B79" s="6">
        <v>2</v>
      </c>
      <c r="C79" s="6">
        <v>3</v>
      </c>
      <c r="D79" s="6">
        <v>1</v>
      </c>
      <c r="E79" s="6">
        <v>4</v>
      </c>
    </row>
    <row r="80" spans="1:12">
      <c r="A80" s="6">
        <v>12</v>
      </c>
      <c r="B80" s="6">
        <v>2</v>
      </c>
      <c r="C80" s="6">
        <v>3</v>
      </c>
      <c r="D80" s="6">
        <v>4</v>
      </c>
      <c r="E80" s="6">
        <v>1</v>
      </c>
    </row>
    <row r="81" spans="1:5">
      <c r="A81" s="6">
        <v>13</v>
      </c>
      <c r="B81" s="6">
        <v>2</v>
      </c>
      <c r="C81" s="6">
        <v>3</v>
      </c>
      <c r="D81" s="6">
        <v>4</v>
      </c>
      <c r="E81" s="6">
        <v>1</v>
      </c>
    </row>
    <row r="82" spans="1:5">
      <c r="A82" s="6">
        <v>14</v>
      </c>
      <c r="B82" s="6">
        <v>2</v>
      </c>
      <c r="C82" s="6">
        <v>3</v>
      </c>
      <c r="D82" s="6">
        <v>1</v>
      </c>
      <c r="E82" s="6">
        <v>4</v>
      </c>
    </row>
    <row r="83" spans="1:5">
      <c r="A83" s="6">
        <v>15</v>
      </c>
      <c r="B83" s="6">
        <v>3</v>
      </c>
      <c r="C83" s="6">
        <v>2</v>
      </c>
      <c r="D83" s="6">
        <v>1</v>
      </c>
      <c r="E83" s="6">
        <v>4</v>
      </c>
    </row>
    <row r="84" spans="1:5">
      <c r="A84" s="6">
        <v>16</v>
      </c>
      <c r="B84" s="6">
        <v>1</v>
      </c>
      <c r="C84" s="6">
        <v>2</v>
      </c>
      <c r="D84" s="6">
        <v>3</v>
      </c>
      <c r="E84" s="6">
        <v>4</v>
      </c>
    </row>
    <row r="85" spans="1:5">
      <c r="A85" s="6">
        <v>17</v>
      </c>
      <c r="B85" s="6">
        <v>2</v>
      </c>
      <c r="C85" s="6">
        <v>3</v>
      </c>
      <c r="D85" s="6">
        <v>1</v>
      </c>
      <c r="E85" s="6">
        <v>4</v>
      </c>
    </row>
    <row r="86" spans="1:5">
      <c r="A86" s="6">
        <v>18</v>
      </c>
      <c r="B86" s="6">
        <v>2</v>
      </c>
      <c r="C86" s="6">
        <v>1</v>
      </c>
      <c r="D86" s="6">
        <v>3</v>
      </c>
      <c r="E86" s="6">
        <v>4</v>
      </c>
    </row>
    <row r="87" spans="1:5">
      <c r="A87" s="6">
        <v>19</v>
      </c>
      <c r="B87" s="6">
        <v>2</v>
      </c>
      <c r="C87" s="6">
        <v>3</v>
      </c>
      <c r="D87" s="6">
        <v>1</v>
      </c>
      <c r="E87" s="6">
        <v>4</v>
      </c>
    </row>
    <row r="88" spans="1:5">
      <c r="A88" s="6">
        <v>20</v>
      </c>
      <c r="B88" s="6">
        <v>2</v>
      </c>
      <c r="C88" s="6">
        <v>3</v>
      </c>
      <c r="D88" s="6">
        <v>1</v>
      </c>
      <c r="E88" s="6">
        <v>4</v>
      </c>
    </row>
    <row r="89" spans="1:5">
      <c r="A89" s="6">
        <v>21</v>
      </c>
      <c r="B89" s="6">
        <v>2</v>
      </c>
      <c r="C89" s="6">
        <v>3</v>
      </c>
      <c r="D89" s="6">
        <v>1</v>
      </c>
      <c r="E89" s="6">
        <v>4</v>
      </c>
    </row>
    <row r="90" spans="1:5">
      <c r="A90" s="6">
        <v>22</v>
      </c>
      <c r="B90" s="6">
        <v>2</v>
      </c>
      <c r="C90" s="6">
        <v>1</v>
      </c>
      <c r="D90" s="6">
        <v>3</v>
      </c>
      <c r="E90" s="6">
        <v>4</v>
      </c>
    </row>
    <row r="91" spans="1:5">
      <c r="A91" s="6">
        <v>23</v>
      </c>
      <c r="B91" s="6">
        <v>3</v>
      </c>
      <c r="C91" s="6">
        <v>2</v>
      </c>
      <c r="D91" s="6">
        <v>1</v>
      </c>
      <c r="E91" s="6">
        <v>4</v>
      </c>
    </row>
    <row r="92" spans="1:5">
      <c r="A92" s="6">
        <v>24</v>
      </c>
      <c r="B92" s="6">
        <v>2</v>
      </c>
      <c r="C92" s="6">
        <v>3</v>
      </c>
      <c r="D92" s="6">
        <v>1</v>
      </c>
      <c r="E92" s="6">
        <v>4</v>
      </c>
    </row>
    <row r="93" spans="1:5">
      <c r="A93" s="6">
        <v>25</v>
      </c>
      <c r="B93" s="6">
        <v>1</v>
      </c>
      <c r="C93" s="6">
        <v>2</v>
      </c>
      <c r="D93" s="6">
        <v>3</v>
      </c>
      <c r="E93" s="6">
        <v>4</v>
      </c>
    </row>
    <row r="94" spans="1:5">
      <c r="A94" s="6">
        <v>26</v>
      </c>
      <c r="B94" s="6">
        <v>3</v>
      </c>
      <c r="C94" s="6">
        <v>2</v>
      </c>
      <c r="D94" s="6">
        <v>4</v>
      </c>
      <c r="E94" s="6">
        <v>1</v>
      </c>
    </row>
    <row r="95" spans="1:5">
      <c r="A95" s="6">
        <v>27</v>
      </c>
      <c r="B95" s="6">
        <v>2</v>
      </c>
      <c r="C95" s="6">
        <v>3</v>
      </c>
      <c r="D95" s="6">
        <v>1</v>
      </c>
      <c r="E95" s="6">
        <v>4</v>
      </c>
    </row>
    <row r="96" spans="1:5">
      <c r="A96" s="6">
        <v>28</v>
      </c>
      <c r="B96" s="6">
        <v>2</v>
      </c>
      <c r="C96" s="6">
        <v>3</v>
      </c>
      <c r="D96" s="6">
        <v>4</v>
      </c>
      <c r="E96" s="6">
        <v>1</v>
      </c>
    </row>
    <row r="97" spans="1:5">
      <c r="A97" s="6">
        <v>29</v>
      </c>
      <c r="B97" s="6">
        <v>2</v>
      </c>
      <c r="C97" s="6">
        <v>3</v>
      </c>
      <c r="D97" s="6">
        <v>4</v>
      </c>
      <c r="E97" s="6">
        <v>1</v>
      </c>
    </row>
    <row r="98" spans="1:5">
      <c r="A98" s="6">
        <v>30</v>
      </c>
      <c r="B98" s="6">
        <v>2</v>
      </c>
      <c r="C98" s="6">
        <v>3</v>
      </c>
      <c r="D98" s="6">
        <v>1</v>
      </c>
      <c r="E98" s="6">
        <v>4</v>
      </c>
    </row>
    <row r="99" spans="1:5">
      <c r="A99" s="6">
        <v>31</v>
      </c>
      <c r="B99" s="6">
        <v>3</v>
      </c>
      <c r="C99" s="6">
        <v>2</v>
      </c>
      <c r="D99" s="6">
        <v>1</v>
      </c>
      <c r="E99" s="6">
        <v>4</v>
      </c>
    </row>
    <row r="100" spans="1:5">
      <c r="A100" s="6">
        <v>32</v>
      </c>
      <c r="B100" s="6">
        <v>1</v>
      </c>
      <c r="C100" s="6">
        <v>2</v>
      </c>
      <c r="D100" s="6">
        <v>3</v>
      </c>
      <c r="E100" s="6">
        <v>4</v>
      </c>
    </row>
    <row r="101" spans="1:5">
      <c r="A101" s="6">
        <v>33</v>
      </c>
      <c r="B101" s="6">
        <v>2</v>
      </c>
      <c r="C101" s="6">
        <v>3</v>
      </c>
      <c r="D101" s="6">
        <v>1</v>
      </c>
      <c r="E101" s="6">
        <v>4</v>
      </c>
    </row>
    <row r="102" spans="1:5">
      <c r="A102" s="6">
        <v>34</v>
      </c>
      <c r="B102" s="6">
        <v>2</v>
      </c>
      <c r="C102" s="6">
        <v>3</v>
      </c>
      <c r="D102" s="6">
        <v>4</v>
      </c>
      <c r="E102" s="6">
        <v>1</v>
      </c>
    </row>
    <row r="103" spans="1:5">
      <c r="A103" s="6">
        <v>35</v>
      </c>
      <c r="B103" s="6">
        <v>2</v>
      </c>
      <c r="C103" s="6">
        <v>3</v>
      </c>
      <c r="D103" s="6">
        <v>4</v>
      </c>
      <c r="E103" s="6">
        <v>1</v>
      </c>
    </row>
    <row r="104" spans="1:5">
      <c r="A104" s="6">
        <v>36</v>
      </c>
      <c r="B104" s="6">
        <v>2</v>
      </c>
      <c r="C104" s="6">
        <v>3</v>
      </c>
      <c r="D104" s="6">
        <v>1</v>
      </c>
      <c r="E104" s="6">
        <v>4</v>
      </c>
    </row>
    <row r="105" spans="1:5">
      <c r="A105" s="6">
        <v>37</v>
      </c>
      <c r="B105" s="6">
        <v>3</v>
      </c>
      <c r="C105" s="6">
        <v>2</v>
      </c>
      <c r="D105" s="6">
        <v>1</v>
      </c>
      <c r="E105" s="6">
        <v>4</v>
      </c>
    </row>
    <row r="106" spans="1:5">
      <c r="A106" s="6">
        <v>38</v>
      </c>
      <c r="B106" s="6">
        <v>1</v>
      </c>
      <c r="C106" s="6">
        <v>2</v>
      </c>
      <c r="D106" s="6">
        <v>3</v>
      </c>
      <c r="E106" s="6">
        <v>4</v>
      </c>
    </row>
    <row r="107" spans="1:5">
      <c r="A107" s="6">
        <v>39</v>
      </c>
      <c r="B107" s="6">
        <v>2</v>
      </c>
      <c r="C107" s="6">
        <v>3</v>
      </c>
      <c r="D107" s="6">
        <v>1</v>
      </c>
      <c r="E107" s="6">
        <v>4</v>
      </c>
    </row>
    <row r="108" spans="1:5">
      <c r="A108" s="6">
        <v>40</v>
      </c>
      <c r="B108" s="6">
        <v>2</v>
      </c>
      <c r="C108" s="6">
        <v>1</v>
      </c>
      <c r="D108" s="6">
        <v>3</v>
      </c>
      <c r="E108" s="6">
        <v>4</v>
      </c>
    </row>
    <row r="109" spans="1:5">
      <c r="A109" s="6">
        <v>41</v>
      </c>
      <c r="B109" s="6">
        <v>2</v>
      </c>
      <c r="C109" s="6">
        <v>3</v>
      </c>
      <c r="D109" s="6">
        <v>1</v>
      </c>
      <c r="E109" s="6">
        <v>4</v>
      </c>
    </row>
    <row r="110" spans="1:5">
      <c r="A110" s="6">
        <v>42</v>
      </c>
      <c r="B110" s="6">
        <v>2</v>
      </c>
      <c r="C110" s="6">
        <v>3</v>
      </c>
      <c r="D110" s="6">
        <v>1</v>
      </c>
      <c r="E110" s="6">
        <v>4</v>
      </c>
    </row>
    <row r="111" spans="1:5">
      <c r="A111" s="6">
        <v>43</v>
      </c>
      <c r="B111" s="6">
        <v>2</v>
      </c>
      <c r="C111" s="6">
        <v>3</v>
      </c>
      <c r="D111" s="6">
        <v>1</v>
      </c>
      <c r="E111" s="6">
        <v>4</v>
      </c>
    </row>
    <row r="112" spans="1:5">
      <c r="A112" s="6">
        <v>44</v>
      </c>
      <c r="B112" s="6">
        <v>2</v>
      </c>
      <c r="C112" s="6">
        <v>1</v>
      </c>
      <c r="D112" s="6">
        <v>3</v>
      </c>
      <c r="E112" s="6">
        <v>4</v>
      </c>
    </row>
    <row r="113" spans="1:5">
      <c r="A113" s="6">
        <v>45</v>
      </c>
      <c r="B113" s="6">
        <v>3</v>
      </c>
      <c r="C113" s="6">
        <v>2</v>
      </c>
      <c r="D113" s="6">
        <v>1</v>
      </c>
      <c r="E113" s="6">
        <v>4</v>
      </c>
    </row>
    <row r="114" spans="1:5">
      <c r="A114" s="6">
        <v>46</v>
      </c>
      <c r="B114" s="6">
        <v>2</v>
      </c>
      <c r="C114" s="6">
        <v>3</v>
      </c>
      <c r="D114" s="6">
        <v>1</v>
      </c>
      <c r="E114" s="6">
        <v>4</v>
      </c>
    </row>
    <row r="115" spans="1:5">
      <c r="A115" s="6">
        <v>47</v>
      </c>
      <c r="B115" s="6">
        <v>1</v>
      </c>
      <c r="C115" s="6">
        <v>2</v>
      </c>
      <c r="D115" s="6">
        <v>3</v>
      </c>
      <c r="E115" s="6">
        <v>4</v>
      </c>
    </row>
    <row r="116" spans="1:5">
      <c r="A116" s="6">
        <v>48</v>
      </c>
      <c r="B116" s="6">
        <v>3</v>
      </c>
      <c r="C116" s="6">
        <v>2</v>
      </c>
      <c r="D116" s="6">
        <v>4</v>
      </c>
      <c r="E116" s="6">
        <v>1</v>
      </c>
    </row>
    <row r="117" spans="1:5">
      <c r="A117" s="6">
        <v>49</v>
      </c>
      <c r="B117" s="6">
        <v>2</v>
      </c>
      <c r="C117" s="6">
        <v>3</v>
      </c>
      <c r="D117" s="6">
        <v>1</v>
      </c>
      <c r="E117" s="6">
        <v>4</v>
      </c>
    </row>
    <row r="118" spans="1:5">
      <c r="A118" s="6">
        <v>50</v>
      </c>
      <c r="B118" s="6">
        <v>2</v>
      </c>
      <c r="C118" s="6">
        <v>3</v>
      </c>
      <c r="D118" s="6">
        <v>4</v>
      </c>
      <c r="E118" s="6">
        <v>1</v>
      </c>
    </row>
    <row r="119" spans="1:5">
      <c r="A119" s="6">
        <v>51</v>
      </c>
      <c r="B119" s="6">
        <v>2</v>
      </c>
      <c r="C119" s="6">
        <v>3</v>
      </c>
      <c r="D119" s="6">
        <v>1</v>
      </c>
      <c r="E119" s="6">
        <v>4</v>
      </c>
    </row>
    <row r="120" spans="1:5">
      <c r="A120" s="6">
        <v>52</v>
      </c>
      <c r="B120" s="6">
        <v>3</v>
      </c>
      <c r="C120" s="6">
        <v>2</v>
      </c>
      <c r="D120" s="6">
        <v>1</v>
      </c>
      <c r="E120" s="6">
        <v>4</v>
      </c>
    </row>
    <row r="121" spans="1:5">
      <c r="A121" s="6">
        <v>53</v>
      </c>
      <c r="B121" s="6">
        <v>1</v>
      </c>
      <c r="C121" s="6">
        <v>2</v>
      </c>
      <c r="D121" s="6">
        <v>3</v>
      </c>
      <c r="E121" s="6">
        <v>4</v>
      </c>
    </row>
    <row r="122" spans="1:5">
      <c r="A122" s="6">
        <v>54</v>
      </c>
      <c r="B122" s="6">
        <v>2</v>
      </c>
      <c r="C122" s="6">
        <v>3</v>
      </c>
      <c r="D122" s="6">
        <v>1</v>
      </c>
      <c r="E122" s="6">
        <v>4</v>
      </c>
    </row>
    <row r="123" spans="1:5">
      <c r="A123" s="6">
        <v>55</v>
      </c>
      <c r="B123" s="6">
        <v>2</v>
      </c>
      <c r="C123" s="6">
        <v>3</v>
      </c>
      <c r="D123" s="6">
        <v>4</v>
      </c>
      <c r="E123" s="6">
        <v>1</v>
      </c>
    </row>
    <row r="124" spans="1:5">
      <c r="A124" s="6">
        <v>56</v>
      </c>
      <c r="B124" s="6">
        <v>2</v>
      </c>
      <c r="C124" s="6">
        <v>3</v>
      </c>
      <c r="D124" s="6">
        <v>4</v>
      </c>
      <c r="E124" s="6">
        <v>1</v>
      </c>
    </row>
    <row r="125" spans="1:5">
      <c r="A125" s="6">
        <v>57</v>
      </c>
      <c r="B125" s="6">
        <v>2</v>
      </c>
      <c r="C125" s="6">
        <v>3</v>
      </c>
      <c r="D125" s="6">
        <v>1</v>
      </c>
      <c r="E125" s="6">
        <v>4</v>
      </c>
    </row>
    <row r="126" spans="1:5">
      <c r="A126" s="6">
        <v>58</v>
      </c>
      <c r="B126" s="6">
        <v>3</v>
      </c>
      <c r="C126" s="6">
        <v>2</v>
      </c>
      <c r="D126" s="6">
        <v>1</v>
      </c>
      <c r="E126" s="6">
        <v>4</v>
      </c>
    </row>
    <row r="127" spans="1:5">
      <c r="A127" s="6">
        <v>59</v>
      </c>
      <c r="B127" s="6">
        <v>1</v>
      </c>
      <c r="C127" s="6">
        <v>2</v>
      </c>
      <c r="D127" s="6">
        <v>3</v>
      </c>
      <c r="E127" s="6">
        <v>4</v>
      </c>
    </row>
    <row r="128" spans="1:5">
      <c r="A128" s="6">
        <v>60</v>
      </c>
      <c r="B128" s="6">
        <v>2</v>
      </c>
      <c r="C128" s="6">
        <v>3</v>
      </c>
      <c r="D128" s="6">
        <v>1</v>
      </c>
      <c r="E128" s="6">
        <v>4</v>
      </c>
    </row>
    <row r="130" spans="1:10">
      <c r="A130" s="15" t="s">
        <v>119</v>
      </c>
      <c r="B130" s="16"/>
      <c r="C130" s="16"/>
    </row>
    <row r="131" spans="1:10">
      <c r="A131" s="33" t="s">
        <v>93</v>
      </c>
      <c r="B131" s="33"/>
      <c r="C131" s="33"/>
      <c r="D131" s="33"/>
      <c r="E131" s="33"/>
    </row>
    <row r="132" spans="1:10" ht="15">
      <c r="A132" s="8" t="s">
        <v>53</v>
      </c>
      <c r="B132" s="8" t="s">
        <v>57</v>
      </c>
      <c r="C132" s="8" t="s">
        <v>23</v>
      </c>
    </row>
    <row r="133" spans="1:10">
      <c r="A133" s="6">
        <v>1</v>
      </c>
      <c r="B133" s="6" t="s">
        <v>74</v>
      </c>
      <c r="C133" s="6" t="s">
        <v>87</v>
      </c>
      <c r="E133" s="10" t="s">
        <v>117</v>
      </c>
      <c r="F133" s="10" t="s">
        <v>118</v>
      </c>
      <c r="G133" s="1"/>
      <c r="H133" s="1"/>
      <c r="I133" s="1"/>
      <c r="J133" s="1"/>
    </row>
    <row r="134" spans="1:10">
      <c r="A134" s="6">
        <v>2</v>
      </c>
      <c r="B134" s="6" t="s">
        <v>75</v>
      </c>
      <c r="C134" s="6" t="s">
        <v>88</v>
      </c>
      <c r="E134" s="10" t="s">
        <v>104</v>
      </c>
      <c r="F134" s="1" t="s">
        <v>89</v>
      </c>
      <c r="G134" s="1" t="s">
        <v>88</v>
      </c>
      <c r="H134" s="1" t="s">
        <v>90</v>
      </c>
      <c r="I134" s="1" t="s">
        <v>87</v>
      </c>
      <c r="J134" s="1" t="s">
        <v>96</v>
      </c>
    </row>
    <row r="135" spans="1:10">
      <c r="A135" s="6">
        <v>3</v>
      </c>
      <c r="B135" s="6" t="s">
        <v>74</v>
      </c>
      <c r="C135" s="6" t="s">
        <v>87</v>
      </c>
      <c r="E135" s="6" t="s">
        <v>77</v>
      </c>
      <c r="F135" s="17">
        <v>0.66666666666666663</v>
      </c>
      <c r="G135" s="17">
        <v>0.16666666666666666</v>
      </c>
      <c r="H135" s="17">
        <v>0.16666666666666666</v>
      </c>
      <c r="I135" s="17">
        <v>0</v>
      </c>
      <c r="J135" s="17">
        <v>1</v>
      </c>
    </row>
    <row r="136" spans="1:10">
      <c r="A136" s="6">
        <v>4</v>
      </c>
      <c r="B136" s="6" t="s">
        <v>76</v>
      </c>
      <c r="C136" s="6" t="s">
        <v>88</v>
      </c>
      <c r="E136" s="6" t="s">
        <v>75</v>
      </c>
      <c r="F136" s="17">
        <v>0.25</v>
      </c>
      <c r="G136" s="17">
        <v>0.16666666666666666</v>
      </c>
      <c r="H136" s="17">
        <v>8.3333333333333329E-2</v>
      </c>
      <c r="I136" s="17">
        <v>0.5</v>
      </c>
      <c r="J136" s="17">
        <v>1</v>
      </c>
    </row>
    <row r="137" spans="1:10">
      <c r="A137" s="6">
        <v>5</v>
      </c>
      <c r="B137" s="6" t="s">
        <v>74</v>
      </c>
      <c r="C137" s="6" t="s">
        <v>87</v>
      </c>
      <c r="E137" s="6" t="s">
        <v>74</v>
      </c>
      <c r="F137" s="17">
        <v>0.16</v>
      </c>
      <c r="G137" s="17">
        <v>0.28000000000000003</v>
      </c>
      <c r="H137" s="17">
        <v>0.08</v>
      </c>
      <c r="I137" s="17">
        <v>0.48</v>
      </c>
      <c r="J137" s="17">
        <v>1</v>
      </c>
    </row>
    <row r="138" spans="1:10">
      <c r="A138" s="6">
        <v>6</v>
      </c>
      <c r="B138" s="6" t="s">
        <v>74</v>
      </c>
      <c r="C138" s="6" t="s">
        <v>88</v>
      </c>
      <c r="E138" s="6" t="s">
        <v>78</v>
      </c>
      <c r="F138" s="17">
        <v>0.25</v>
      </c>
      <c r="G138" s="17">
        <v>0.5</v>
      </c>
      <c r="H138" s="17">
        <v>0.125</v>
      </c>
      <c r="I138" s="17">
        <v>0.125</v>
      </c>
      <c r="J138" s="17">
        <v>1</v>
      </c>
    </row>
    <row r="139" spans="1:10">
      <c r="A139" s="6">
        <v>7</v>
      </c>
      <c r="B139" s="6" t="s">
        <v>75</v>
      </c>
      <c r="C139" s="6" t="s">
        <v>89</v>
      </c>
      <c r="E139" s="6" t="s">
        <v>76</v>
      </c>
      <c r="F139" s="17">
        <v>0.22222222222222221</v>
      </c>
      <c r="G139" s="17">
        <v>0.55555555555555558</v>
      </c>
      <c r="H139" s="17">
        <v>0</v>
      </c>
      <c r="I139" s="17">
        <v>0.22222222222222221</v>
      </c>
      <c r="J139" s="17">
        <v>1</v>
      </c>
    </row>
    <row r="140" spans="1:10">
      <c r="A140" s="6">
        <v>8</v>
      </c>
      <c r="B140" s="6" t="s">
        <v>74</v>
      </c>
      <c r="C140" s="6" t="s">
        <v>88</v>
      </c>
      <c r="E140" s="4" t="s">
        <v>96</v>
      </c>
      <c r="F140" s="17">
        <v>0.25</v>
      </c>
      <c r="G140" s="17">
        <v>0.31666666666666665</v>
      </c>
      <c r="H140" s="17">
        <v>8.3333333333333329E-2</v>
      </c>
      <c r="I140" s="17">
        <v>0.35</v>
      </c>
      <c r="J140" s="17">
        <v>1</v>
      </c>
    </row>
    <row r="141" spans="1:10">
      <c r="A141" s="6">
        <v>9</v>
      </c>
      <c r="B141" s="6" t="s">
        <v>74</v>
      </c>
      <c r="C141" s="6" t="s">
        <v>87</v>
      </c>
    </row>
    <row r="142" spans="1:10">
      <c r="A142" s="6">
        <v>10</v>
      </c>
      <c r="B142" s="6" t="s">
        <v>76</v>
      </c>
      <c r="C142" s="6" t="s">
        <v>88</v>
      </c>
    </row>
    <row r="143" spans="1:10">
      <c r="A143" s="6">
        <v>11</v>
      </c>
      <c r="B143" s="6" t="s">
        <v>77</v>
      </c>
      <c r="C143" s="6" t="s">
        <v>89</v>
      </c>
    </row>
    <row r="144" spans="1:10">
      <c r="A144" s="6">
        <v>12</v>
      </c>
      <c r="B144" s="6" t="s">
        <v>78</v>
      </c>
      <c r="C144" s="6" t="s">
        <v>88</v>
      </c>
    </row>
    <row r="145" spans="1:3">
      <c r="A145" s="6">
        <v>13</v>
      </c>
      <c r="B145" s="6" t="s">
        <v>74</v>
      </c>
      <c r="C145" s="6" t="s">
        <v>87</v>
      </c>
    </row>
    <row r="146" spans="1:3">
      <c r="A146" s="6">
        <v>14</v>
      </c>
      <c r="B146" s="6" t="s">
        <v>78</v>
      </c>
      <c r="C146" s="6" t="s">
        <v>89</v>
      </c>
    </row>
    <row r="147" spans="1:3">
      <c r="A147" s="6">
        <v>15</v>
      </c>
      <c r="B147" s="6" t="s">
        <v>74</v>
      </c>
      <c r="C147" s="6" t="s">
        <v>87</v>
      </c>
    </row>
    <row r="148" spans="1:3">
      <c r="A148" s="6">
        <v>16</v>
      </c>
      <c r="B148" s="6" t="s">
        <v>75</v>
      </c>
      <c r="C148" s="6" t="s">
        <v>90</v>
      </c>
    </row>
    <row r="149" spans="1:3">
      <c r="A149" s="6">
        <v>17</v>
      </c>
      <c r="B149" s="6" t="s">
        <v>74</v>
      </c>
      <c r="C149" s="6" t="s">
        <v>87</v>
      </c>
    </row>
    <row r="150" spans="1:3">
      <c r="A150" s="6">
        <v>18</v>
      </c>
      <c r="B150" s="6" t="s">
        <v>76</v>
      </c>
      <c r="C150" s="6" t="s">
        <v>88</v>
      </c>
    </row>
    <row r="151" spans="1:3">
      <c r="A151" s="6">
        <v>19</v>
      </c>
      <c r="B151" s="6" t="s">
        <v>74</v>
      </c>
      <c r="C151" s="6" t="s">
        <v>87</v>
      </c>
    </row>
    <row r="152" spans="1:3">
      <c r="A152" s="6">
        <v>20</v>
      </c>
      <c r="B152" s="6" t="s">
        <v>74</v>
      </c>
      <c r="C152" s="6" t="s">
        <v>88</v>
      </c>
    </row>
    <row r="153" spans="1:3">
      <c r="A153" s="6">
        <v>21</v>
      </c>
      <c r="B153" s="6" t="s">
        <v>75</v>
      </c>
      <c r="C153" s="6" t="s">
        <v>87</v>
      </c>
    </row>
    <row r="154" spans="1:3">
      <c r="A154" s="6">
        <v>22</v>
      </c>
      <c r="B154" s="6" t="s">
        <v>74</v>
      </c>
      <c r="C154" s="6" t="s">
        <v>88</v>
      </c>
    </row>
    <row r="155" spans="1:3">
      <c r="A155" s="6">
        <v>23</v>
      </c>
      <c r="B155" s="6" t="s">
        <v>74</v>
      </c>
      <c r="C155" s="6" t="s">
        <v>89</v>
      </c>
    </row>
    <row r="156" spans="1:3">
      <c r="A156" s="6">
        <v>24</v>
      </c>
      <c r="B156" s="6" t="s">
        <v>76</v>
      </c>
      <c r="C156" s="6" t="s">
        <v>88</v>
      </c>
    </row>
    <row r="157" spans="1:3">
      <c r="A157" s="6">
        <v>25</v>
      </c>
      <c r="B157" s="6" t="s">
        <v>77</v>
      </c>
      <c r="C157" s="6" t="s">
        <v>89</v>
      </c>
    </row>
    <row r="158" spans="1:3">
      <c r="A158" s="6">
        <v>26</v>
      </c>
      <c r="B158" s="6" t="s">
        <v>78</v>
      </c>
      <c r="C158" s="6" t="s">
        <v>88</v>
      </c>
    </row>
    <row r="159" spans="1:3">
      <c r="A159" s="6">
        <v>27</v>
      </c>
      <c r="B159" s="6" t="s">
        <v>77</v>
      </c>
      <c r="C159" s="6" t="s">
        <v>89</v>
      </c>
    </row>
    <row r="160" spans="1:3">
      <c r="A160" s="6">
        <v>28</v>
      </c>
      <c r="B160" s="6" t="s">
        <v>78</v>
      </c>
      <c r="C160" s="6" t="s">
        <v>88</v>
      </c>
    </row>
    <row r="161" spans="1:3">
      <c r="A161" s="6">
        <v>29</v>
      </c>
      <c r="B161" s="6" t="s">
        <v>77</v>
      </c>
      <c r="C161" s="6" t="s">
        <v>89</v>
      </c>
    </row>
    <row r="162" spans="1:3">
      <c r="A162" s="6">
        <v>30</v>
      </c>
      <c r="B162" s="6" t="s">
        <v>76</v>
      </c>
      <c r="C162" s="6" t="s">
        <v>89</v>
      </c>
    </row>
    <row r="163" spans="1:3">
      <c r="A163" s="6">
        <v>31</v>
      </c>
      <c r="B163" s="6" t="s">
        <v>74</v>
      </c>
      <c r="C163" s="6" t="s">
        <v>87</v>
      </c>
    </row>
    <row r="164" spans="1:3">
      <c r="A164" s="6">
        <v>32</v>
      </c>
      <c r="B164" s="6" t="s">
        <v>74</v>
      </c>
      <c r="C164" s="6" t="s">
        <v>90</v>
      </c>
    </row>
    <row r="165" spans="1:3">
      <c r="A165" s="6">
        <v>33</v>
      </c>
      <c r="B165" s="6" t="s">
        <v>75</v>
      </c>
      <c r="C165" s="6" t="s">
        <v>89</v>
      </c>
    </row>
    <row r="166" spans="1:3">
      <c r="A166" s="6">
        <v>34</v>
      </c>
      <c r="B166" s="6" t="s">
        <v>74</v>
      </c>
      <c r="C166" s="6" t="s">
        <v>88</v>
      </c>
    </row>
    <row r="167" spans="1:3">
      <c r="A167" s="6">
        <v>35</v>
      </c>
      <c r="B167" s="6" t="s">
        <v>74</v>
      </c>
      <c r="C167" s="6" t="s">
        <v>87</v>
      </c>
    </row>
    <row r="168" spans="1:3">
      <c r="A168" s="6">
        <v>36</v>
      </c>
      <c r="B168" s="6" t="s">
        <v>76</v>
      </c>
      <c r="C168" s="6" t="s">
        <v>89</v>
      </c>
    </row>
    <row r="169" spans="1:3">
      <c r="A169" s="6">
        <v>37</v>
      </c>
      <c r="B169" s="6" t="s">
        <v>75</v>
      </c>
      <c r="C169" s="6" t="s">
        <v>87</v>
      </c>
    </row>
    <row r="170" spans="1:3">
      <c r="A170" s="6">
        <v>38</v>
      </c>
      <c r="B170" s="6" t="s">
        <v>78</v>
      </c>
      <c r="C170" s="6" t="s">
        <v>90</v>
      </c>
    </row>
    <row r="171" spans="1:3">
      <c r="A171" s="6">
        <v>39</v>
      </c>
      <c r="B171" s="6" t="s">
        <v>75</v>
      </c>
      <c r="C171" s="6" t="s">
        <v>87</v>
      </c>
    </row>
    <row r="172" spans="1:3">
      <c r="A172" s="6">
        <v>40</v>
      </c>
      <c r="B172" s="6" t="s">
        <v>78</v>
      </c>
      <c r="C172" s="6" t="s">
        <v>88</v>
      </c>
    </row>
    <row r="173" spans="1:3">
      <c r="A173" s="6">
        <v>41</v>
      </c>
      <c r="B173" s="6" t="s">
        <v>75</v>
      </c>
      <c r="C173" s="6" t="s">
        <v>87</v>
      </c>
    </row>
    <row r="174" spans="1:3">
      <c r="A174" s="6">
        <v>42</v>
      </c>
      <c r="B174" s="6" t="s">
        <v>75</v>
      </c>
      <c r="C174" s="6" t="s">
        <v>88</v>
      </c>
    </row>
    <row r="175" spans="1:3">
      <c r="A175" s="6">
        <v>43</v>
      </c>
      <c r="B175" s="6" t="s">
        <v>74</v>
      </c>
      <c r="C175" s="6" t="s">
        <v>87</v>
      </c>
    </row>
    <row r="176" spans="1:3">
      <c r="A176" s="6">
        <v>44</v>
      </c>
      <c r="B176" s="6" t="s">
        <v>76</v>
      </c>
      <c r="C176" s="6" t="s">
        <v>88</v>
      </c>
    </row>
    <row r="177" spans="1:3">
      <c r="A177" s="6">
        <v>45</v>
      </c>
      <c r="B177" s="6" t="s">
        <v>74</v>
      </c>
      <c r="C177" s="6" t="s">
        <v>89</v>
      </c>
    </row>
    <row r="178" spans="1:3">
      <c r="A178" s="6">
        <v>46</v>
      </c>
      <c r="B178" s="6" t="s">
        <v>74</v>
      </c>
      <c r="C178" s="6" t="s">
        <v>88</v>
      </c>
    </row>
    <row r="179" spans="1:3">
      <c r="A179" s="6">
        <v>47</v>
      </c>
      <c r="B179" s="6" t="s">
        <v>75</v>
      </c>
      <c r="C179" s="6" t="s">
        <v>87</v>
      </c>
    </row>
    <row r="180" spans="1:3">
      <c r="A180" s="6">
        <v>48</v>
      </c>
      <c r="B180" s="6" t="s">
        <v>74</v>
      </c>
      <c r="C180" s="6" t="s">
        <v>88</v>
      </c>
    </row>
    <row r="181" spans="1:3">
      <c r="A181" s="6">
        <v>49</v>
      </c>
      <c r="B181" s="6" t="s">
        <v>74</v>
      </c>
      <c r="C181" s="6" t="s">
        <v>89</v>
      </c>
    </row>
    <row r="182" spans="1:3">
      <c r="A182" s="6">
        <v>50</v>
      </c>
      <c r="B182" s="6" t="s">
        <v>76</v>
      </c>
      <c r="C182" s="6" t="s">
        <v>87</v>
      </c>
    </row>
    <row r="183" spans="1:3">
      <c r="A183" s="6">
        <v>51</v>
      </c>
      <c r="B183" s="6" t="s">
        <v>75</v>
      </c>
      <c r="C183" s="6" t="s">
        <v>89</v>
      </c>
    </row>
    <row r="184" spans="1:3">
      <c r="A184" s="6">
        <v>52</v>
      </c>
      <c r="B184" s="6" t="s">
        <v>78</v>
      </c>
      <c r="C184" s="6" t="s">
        <v>87</v>
      </c>
    </row>
    <row r="185" spans="1:3">
      <c r="A185" s="6">
        <v>53</v>
      </c>
      <c r="B185" s="6" t="s">
        <v>77</v>
      </c>
      <c r="C185" s="6" t="s">
        <v>90</v>
      </c>
    </row>
    <row r="186" spans="1:3">
      <c r="A186" s="6">
        <v>54</v>
      </c>
      <c r="B186" s="6" t="s">
        <v>78</v>
      </c>
      <c r="C186" s="6" t="s">
        <v>89</v>
      </c>
    </row>
    <row r="187" spans="1:3">
      <c r="A187" s="6">
        <v>55</v>
      </c>
      <c r="B187" s="6" t="s">
        <v>77</v>
      </c>
      <c r="C187" s="6" t="s">
        <v>88</v>
      </c>
    </row>
    <row r="188" spans="1:3">
      <c r="A188" s="6">
        <v>56</v>
      </c>
      <c r="B188" s="6" t="s">
        <v>75</v>
      </c>
      <c r="C188" s="6" t="s">
        <v>87</v>
      </c>
    </row>
    <row r="189" spans="1:3">
      <c r="A189" s="6">
        <v>57</v>
      </c>
      <c r="B189" s="6" t="s">
        <v>74</v>
      </c>
      <c r="C189" s="6" t="s">
        <v>89</v>
      </c>
    </row>
    <row r="190" spans="1:3">
      <c r="A190" s="6">
        <v>58</v>
      </c>
      <c r="B190" s="6" t="s">
        <v>76</v>
      </c>
      <c r="C190" s="6" t="s">
        <v>87</v>
      </c>
    </row>
    <row r="191" spans="1:3">
      <c r="A191" s="6">
        <v>59</v>
      </c>
      <c r="B191" s="6" t="s">
        <v>74</v>
      </c>
      <c r="C191" s="6" t="s">
        <v>90</v>
      </c>
    </row>
    <row r="192" spans="1:3">
      <c r="A192" s="6">
        <v>60</v>
      </c>
      <c r="B192" s="6" t="s">
        <v>74</v>
      </c>
      <c r="C192" s="6" t="s">
        <v>87</v>
      </c>
    </row>
  </sheetData>
  <mergeCells count="4">
    <mergeCell ref="A1:E1"/>
    <mergeCell ref="A3:C3"/>
    <mergeCell ref="A67:E67"/>
    <mergeCell ref="A131:E131"/>
  </mergeCells>
  <phoneticPr fontId="1" type="noConversion"/>
  <dataValidations count="1">
    <dataValidation type="list" allowBlank="1" showInputMessage="1" showErrorMessage="1" sqref="B69:E128">
      <formula1>"1,2,3,4"</formula1>
    </dataValidation>
  </dataValidation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filterMode="1"/>
  <dimension ref="A1:J92"/>
  <sheetViews>
    <sheetView workbookViewId="0">
      <pane ySplit="1" topLeftCell="A71" activePane="bottomLeft" state="frozen"/>
      <selection pane="bottomLeft" activeCell="A2" sqref="A2:C2"/>
    </sheetView>
  </sheetViews>
  <sheetFormatPr defaultRowHeight="13.5"/>
  <cols>
    <col min="3" max="3" width="11.5" customWidth="1"/>
  </cols>
  <sheetData>
    <row r="1" spans="1:4" ht="19.5" customHeight="1">
      <c r="A1" s="22" t="s">
        <v>139</v>
      </c>
      <c r="B1" s="22"/>
      <c r="C1" s="22"/>
      <c r="D1" s="23"/>
    </row>
    <row r="2" spans="1:4">
      <c r="A2" s="34" t="s">
        <v>120</v>
      </c>
      <c r="B2" s="34"/>
      <c r="C2" s="34"/>
    </row>
    <row r="3" spans="1:4" ht="18" customHeight="1">
      <c r="A3" s="8" t="s">
        <v>17</v>
      </c>
      <c r="B3" s="8" t="s">
        <v>57</v>
      </c>
      <c r="C3" s="8" t="s">
        <v>121</v>
      </c>
    </row>
    <row r="4" spans="1:4" hidden="1">
      <c r="A4" s="4" t="s">
        <v>71</v>
      </c>
      <c r="B4" s="6" t="s">
        <v>74</v>
      </c>
      <c r="C4" s="6">
        <v>2</v>
      </c>
    </row>
    <row r="5" spans="1:4">
      <c r="A5" s="4" t="s">
        <v>72</v>
      </c>
      <c r="B5" s="6" t="s">
        <v>75</v>
      </c>
      <c r="C5" s="6">
        <v>3</v>
      </c>
    </row>
    <row r="6" spans="1:4" hidden="1">
      <c r="A6" s="4" t="s">
        <v>71</v>
      </c>
      <c r="B6" s="6" t="s">
        <v>74</v>
      </c>
      <c r="C6" s="6">
        <v>2</v>
      </c>
    </row>
    <row r="7" spans="1:4" hidden="1">
      <c r="A7" s="4" t="s">
        <v>73</v>
      </c>
      <c r="B7" s="6" t="s">
        <v>76</v>
      </c>
      <c r="C7" s="6">
        <v>1</v>
      </c>
    </row>
    <row r="8" spans="1:4" hidden="1">
      <c r="A8" s="4" t="s">
        <v>73</v>
      </c>
      <c r="B8" s="6" t="s">
        <v>74</v>
      </c>
      <c r="C8" s="6">
        <v>2</v>
      </c>
    </row>
    <row r="9" spans="1:4">
      <c r="A9" s="4" t="s">
        <v>72</v>
      </c>
      <c r="B9" s="6" t="s">
        <v>74</v>
      </c>
      <c r="C9" s="6">
        <v>2</v>
      </c>
    </row>
    <row r="10" spans="1:4">
      <c r="A10" s="4" t="s">
        <v>72</v>
      </c>
      <c r="B10" s="6" t="s">
        <v>75</v>
      </c>
      <c r="C10" s="6">
        <v>3</v>
      </c>
    </row>
    <row r="11" spans="1:4" hidden="1">
      <c r="A11" s="4" t="s">
        <v>71</v>
      </c>
      <c r="B11" s="6" t="s">
        <v>74</v>
      </c>
      <c r="C11" s="6">
        <v>2</v>
      </c>
    </row>
    <row r="12" spans="1:4" hidden="1">
      <c r="A12" s="4" t="s">
        <v>73</v>
      </c>
      <c r="B12" s="6" t="s">
        <v>74</v>
      </c>
      <c r="C12" s="6">
        <v>2</v>
      </c>
    </row>
    <row r="13" spans="1:4" hidden="1">
      <c r="A13" s="4" t="s">
        <v>73</v>
      </c>
      <c r="B13" s="6" t="s">
        <v>76</v>
      </c>
      <c r="C13" s="6">
        <v>1</v>
      </c>
    </row>
    <row r="14" spans="1:4" hidden="1">
      <c r="A14" s="4" t="s">
        <v>71</v>
      </c>
      <c r="B14" s="6" t="s">
        <v>77</v>
      </c>
      <c r="C14" s="6">
        <v>4</v>
      </c>
    </row>
    <row r="15" spans="1:4" hidden="1">
      <c r="A15" s="4" t="s">
        <v>71</v>
      </c>
      <c r="B15" s="6" t="s">
        <v>78</v>
      </c>
      <c r="C15" s="6">
        <v>5</v>
      </c>
    </row>
    <row r="16" spans="1:4" hidden="1">
      <c r="A16" s="4" t="s">
        <v>73</v>
      </c>
      <c r="B16" s="6" t="s">
        <v>74</v>
      </c>
      <c r="C16" s="6">
        <v>2</v>
      </c>
    </row>
    <row r="17" spans="1:3">
      <c r="A17" s="4" t="s">
        <v>72</v>
      </c>
      <c r="B17" s="6" t="s">
        <v>78</v>
      </c>
      <c r="C17" s="6">
        <v>5</v>
      </c>
    </row>
    <row r="18" spans="1:3" hidden="1">
      <c r="A18" s="4" t="s">
        <v>73</v>
      </c>
      <c r="B18" s="6" t="s">
        <v>74</v>
      </c>
      <c r="C18" s="6">
        <v>2</v>
      </c>
    </row>
    <row r="19" spans="1:3">
      <c r="A19" s="4" t="s">
        <v>72</v>
      </c>
      <c r="B19" s="6" t="s">
        <v>75</v>
      </c>
      <c r="C19" s="6">
        <v>3</v>
      </c>
    </row>
    <row r="20" spans="1:3" hidden="1">
      <c r="A20" s="4" t="s">
        <v>71</v>
      </c>
      <c r="B20" s="6" t="s">
        <v>74</v>
      </c>
      <c r="C20" s="6">
        <v>2</v>
      </c>
    </row>
    <row r="21" spans="1:3" hidden="1">
      <c r="A21" s="4" t="s">
        <v>73</v>
      </c>
      <c r="B21" s="6" t="s">
        <v>76</v>
      </c>
      <c r="C21" s="6">
        <v>1</v>
      </c>
    </row>
    <row r="22" spans="1:3" hidden="1">
      <c r="A22" s="4" t="s">
        <v>73</v>
      </c>
      <c r="B22" s="6" t="s">
        <v>74</v>
      </c>
      <c r="C22" s="6">
        <v>2</v>
      </c>
    </row>
    <row r="23" spans="1:3">
      <c r="A23" s="4" t="s">
        <v>72</v>
      </c>
      <c r="B23" s="6" t="s">
        <v>74</v>
      </c>
      <c r="C23" s="6">
        <v>2</v>
      </c>
    </row>
    <row r="24" spans="1:3">
      <c r="A24" s="4" t="s">
        <v>72</v>
      </c>
      <c r="B24" s="6" t="s">
        <v>75</v>
      </c>
      <c r="C24" s="6">
        <v>3</v>
      </c>
    </row>
    <row r="25" spans="1:3" hidden="1">
      <c r="A25" s="4" t="s">
        <v>71</v>
      </c>
      <c r="B25" s="6" t="s">
        <v>74</v>
      </c>
      <c r="C25" s="6">
        <v>2</v>
      </c>
    </row>
    <row r="26" spans="1:3" hidden="1">
      <c r="A26" s="4" t="s">
        <v>73</v>
      </c>
      <c r="B26" s="6" t="s">
        <v>74</v>
      </c>
      <c r="C26" s="6">
        <v>2</v>
      </c>
    </row>
    <row r="27" spans="1:3" hidden="1">
      <c r="A27" s="4" t="s">
        <v>73</v>
      </c>
      <c r="B27" s="6" t="s">
        <v>76</v>
      </c>
      <c r="C27" s="6">
        <v>1</v>
      </c>
    </row>
    <row r="28" spans="1:3" hidden="1">
      <c r="A28" s="4" t="s">
        <v>71</v>
      </c>
      <c r="B28" s="6" t="s">
        <v>77</v>
      </c>
      <c r="C28" s="6">
        <v>4</v>
      </c>
    </row>
    <row r="29" spans="1:3" hidden="1">
      <c r="A29" s="4" t="s">
        <v>71</v>
      </c>
      <c r="B29" s="6" t="s">
        <v>78</v>
      </c>
      <c r="C29" s="6">
        <v>5</v>
      </c>
    </row>
    <row r="30" spans="1:3" hidden="1">
      <c r="A30" s="4" t="s">
        <v>73</v>
      </c>
      <c r="B30" s="6" t="s">
        <v>77</v>
      </c>
      <c r="C30" s="6">
        <v>4</v>
      </c>
    </row>
    <row r="31" spans="1:3">
      <c r="A31" s="4" t="s">
        <v>72</v>
      </c>
      <c r="B31" s="6" t="s">
        <v>78</v>
      </c>
      <c r="C31" s="6">
        <v>5</v>
      </c>
    </row>
    <row r="32" spans="1:3" hidden="1">
      <c r="A32" s="4" t="s">
        <v>73</v>
      </c>
      <c r="B32" s="6" t="s">
        <v>77</v>
      </c>
      <c r="C32" s="6">
        <v>4</v>
      </c>
    </row>
    <row r="33" spans="1:3" hidden="1">
      <c r="A33" s="4" t="s">
        <v>73</v>
      </c>
      <c r="B33" s="6" t="s">
        <v>76</v>
      </c>
      <c r="C33" s="6">
        <v>1</v>
      </c>
    </row>
    <row r="34" spans="1:3" hidden="1">
      <c r="A34" s="4" t="s">
        <v>73</v>
      </c>
      <c r="B34" s="6" t="s">
        <v>74</v>
      </c>
      <c r="C34" s="6">
        <v>2</v>
      </c>
    </row>
    <row r="35" spans="1:3">
      <c r="A35" s="4" t="s">
        <v>72</v>
      </c>
      <c r="B35" s="6" t="s">
        <v>74</v>
      </c>
      <c r="C35" s="6">
        <v>2</v>
      </c>
    </row>
    <row r="36" spans="1:3">
      <c r="A36" s="4" t="s">
        <v>72</v>
      </c>
      <c r="B36" s="6" t="s">
        <v>75</v>
      </c>
      <c r="C36" s="6">
        <v>3</v>
      </c>
    </row>
    <row r="37" spans="1:3" hidden="1">
      <c r="A37" s="4" t="s">
        <v>71</v>
      </c>
      <c r="B37" s="6" t="s">
        <v>74</v>
      </c>
      <c r="C37" s="6">
        <v>2</v>
      </c>
    </row>
    <row r="38" spans="1:3" hidden="1">
      <c r="A38" s="4" t="s">
        <v>73</v>
      </c>
      <c r="B38" s="6" t="s">
        <v>74</v>
      </c>
      <c r="C38" s="6">
        <v>2</v>
      </c>
    </row>
    <row r="39" spans="1:3" hidden="1">
      <c r="A39" s="4" t="s">
        <v>73</v>
      </c>
      <c r="B39" s="6" t="s">
        <v>76</v>
      </c>
      <c r="C39" s="6">
        <v>1</v>
      </c>
    </row>
    <row r="40" spans="1:3" hidden="1">
      <c r="A40" s="4" t="s">
        <v>71</v>
      </c>
      <c r="B40" s="6" t="s">
        <v>75</v>
      </c>
      <c r="C40" s="6">
        <v>3</v>
      </c>
    </row>
    <row r="41" spans="1:3" hidden="1">
      <c r="A41" s="4" t="s">
        <v>71</v>
      </c>
      <c r="B41" s="6" t="s">
        <v>78</v>
      </c>
      <c r="C41" s="6">
        <v>5</v>
      </c>
    </row>
    <row r="42" spans="1:3" hidden="1">
      <c r="A42" s="4" t="s">
        <v>73</v>
      </c>
      <c r="B42" s="6" t="s">
        <v>75</v>
      </c>
      <c r="C42" s="6">
        <v>3</v>
      </c>
    </row>
    <row r="43" spans="1:3">
      <c r="A43" s="4" t="s">
        <v>72</v>
      </c>
      <c r="B43" s="6" t="s">
        <v>78</v>
      </c>
      <c r="C43" s="6">
        <v>5</v>
      </c>
    </row>
    <row r="44" spans="1:3" hidden="1">
      <c r="A44" s="4" t="s">
        <v>73</v>
      </c>
      <c r="B44" s="6" t="s">
        <v>75</v>
      </c>
      <c r="C44" s="6">
        <v>3</v>
      </c>
    </row>
    <row r="45" spans="1:3">
      <c r="A45" s="4" t="s">
        <v>72</v>
      </c>
      <c r="B45" s="6" t="s">
        <v>75</v>
      </c>
      <c r="C45" s="6">
        <v>3</v>
      </c>
    </row>
    <row r="46" spans="1:3" hidden="1">
      <c r="A46" s="4" t="s">
        <v>71</v>
      </c>
      <c r="B46" s="6" t="s">
        <v>74</v>
      </c>
      <c r="C46" s="6">
        <v>2</v>
      </c>
    </row>
    <row r="47" spans="1:3" hidden="1">
      <c r="A47" s="4" t="s">
        <v>73</v>
      </c>
      <c r="B47" s="6" t="s">
        <v>76</v>
      </c>
      <c r="C47" s="6">
        <v>1</v>
      </c>
    </row>
    <row r="48" spans="1:3" hidden="1">
      <c r="A48" s="4" t="s">
        <v>73</v>
      </c>
      <c r="B48" s="6" t="s">
        <v>74</v>
      </c>
      <c r="C48" s="6">
        <v>2</v>
      </c>
    </row>
    <row r="49" spans="1:3">
      <c r="A49" s="4" t="s">
        <v>72</v>
      </c>
      <c r="B49" s="6" t="s">
        <v>74</v>
      </c>
      <c r="C49" s="6">
        <v>2</v>
      </c>
    </row>
    <row r="50" spans="1:3">
      <c r="A50" s="4" t="s">
        <v>72</v>
      </c>
      <c r="B50" s="6" t="s">
        <v>75</v>
      </c>
      <c r="C50" s="6">
        <v>3</v>
      </c>
    </row>
    <row r="51" spans="1:3" hidden="1">
      <c r="A51" s="4" t="s">
        <v>71</v>
      </c>
      <c r="B51" s="6" t="s">
        <v>74</v>
      </c>
      <c r="C51" s="6">
        <v>2</v>
      </c>
    </row>
    <row r="52" spans="1:3" hidden="1">
      <c r="A52" s="4" t="s">
        <v>73</v>
      </c>
      <c r="B52" s="6" t="s">
        <v>74</v>
      </c>
      <c r="C52" s="6">
        <v>2</v>
      </c>
    </row>
    <row r="53" spans="1:3" hidden="1">
      <c r="A53" s="4" t="s">
        <v>73</v>
      </c>
      <c r="B53" s="6" t="s">
        <v>76</v>
      </c>
      <c r="C53" s="6">
        <v>1</v>
      </c>
    </row>
    <row r="54" spans="1:3" hidden="1">
      <c r="A54" s="4" t="s">
        <v>71</v>
      </c>
      <c r="B54" s="6" t="s">
        <v>75</v>
      </c>
      <c r="C54" s="6">
        <v>3</v>
      </c>
    </row>
    <row r="55" spans="1:3" hidden="1">
      <c r="A55" s="4" t="s">
        <v>71</v>
      </c>
      <c r="B55" s="6" t="s">
        <v>78</v>
      </c>
      <c r="C55" s="6">
        <v>5</v>
      </c>
    </row>
    <row r="56" spans="1:3" hidden="1">
      <c r="A56" s="4" t="s">
        <v>73</v>
      </c>
      <c r="B56" s="6" t="s">
        <v>77</v>
      </c>
      <c r="C56" s="6">
        <v>4</v>
      </c>
    </row>
    <row r="57" spans="1:3">
      <c r="A57" s="4" t="s">
        <v>72</v>
      </c>
      <c r="B57" s="6" t="s">
        <v>78</v>
      </c>
      <c r="C57" s="6">
        <v>5</v>
      </c>
    </row>
    <row r="58" spans="1:3" hidden="1">
      <c r="A58" s="4" t="s">
        <v>73</v>
      </c>
      <c r="B58" s="6" t="s">
        <v>77</v>
      </c>
      <c r="C58" s="6">
        <v>4</v>
      </c>
    </row>
    <row r="59" spans="1:3">
      <c r="A59" s="4" t="s">
        <v>72</v>
      </c>
      <c r="B59" s="6" t="s">
        <v>75</v>
      </c>
      <c r="C59" s="6">
        <v>3</v>
      </c>
    </row>
    <row r="60" spans="1:3" hidden="1">
      <c r="A60" s="4" t="s">
        <v>71</v>
      </c>
      <c r="B60" s="6" t="s">
        <v>74</v>
      </c>
      <c r="C60" s="6">
        <v>2</v>
      </c>
    </row>
    <row r="61" spans="1:3" hidden="1">
      <c r="A61" s="4" t="s">
        <v>73</v>
      </c>
      <c r="B61" s="6" t="s">
        <v>76</v>
      </c>
      <c r="C61" s="6">
        <v>1</v>
      </c>
    </row>
    <row r="62" spans="1:3" hidden="1">
      <c r="A62" s="4" t="s">
        <v>73</v>
      </c>
      <c r="B62" s="6" t="s">
        <v>74</v>
      </c>
      <c r="C62" s="6">
        <v>2</v>
      </c>
    </row>
    <row r="63" spans="1:3">
      <c r="A63" s="4" t="s">
        <v>72</v>
      </c>
      <c r="B63" s="6" t="s">
        <v>74</v>
      </c>
      <c r="C63" s="6">
        <v>2</v>
      </c>
    </row>
    <row r="66" spans="1:10">
      <c r="A66" s="6" t="s">
        <v>73</v>
      </c>
      <c r="B66" s="6" t="s">
        <v>71</v>
      </c>
      <c r="C66" s="6" t="s">
        <v>72</v>
      </c>
    </row>
    <row r="67" spans="1:10">
      <c r="A67" s="6">
        <v>1</v>
      </c>
      <c r="B67" s="6">
        <v>2</v>
      </c>
      <c r="C67" s="6">
        <v>3</v>
      </c>
    </row>
    <row r="68" spans="1:10">
      <c r="A68" s="6">
        <v>2</v>
      </c>
      <c r="B68" s="6">
        <v>2</v>
      </c>
      <c r="C68" s="6">
        <v>2</v>
      </c>
      <c r="D68" s="1" t="s">
        <v>122</v>
      </c>
      <c r="E68" s="1"/>
      <c r="F68" s="1"/>
      <c r="G68" s="1"/>
      <c r="H68" s="1"/>
      <c r="I68" s="1"/>
      <c r="J68" s="1"/>
    </row>
    <row r="69" spans="1:10">
      <c r="A69" s="6">
        <v>2</v>
      </c>
      <c r="B69" s="6">
        <v>2</v>
      </c>
      <c r="C69" s="6">
        <v>3</v>
      </c>
      <c r="D69" s="1"/>
      <c r="E69" s="1"/>
      <c r="F69" s="1"/>
      <c r="G69" s="1"/>
      <c r="H69" s="1"/>
      <c r="I69" s="1"/>
      <c r="J69" s="1"/>
    </row>
    <row r="70" spans="1:10" ht="14.25" thickBot="1">
      <c r="A70" s="6">
        <v>1</v>
      </c>
      <c r="B70" s="6">
        <v>4</v>
      </c>
      <c r="C70" s="6">
        <v>5</v>
      </c>
      <c r="D70" s="1" t="s">
        <v>123</v>
      </c>
      <c r="E70" s="1"/>
      <c r="F70" s="1"/>
      <c r="G70" s="1"/>
      <c r="H70" s="1"/>
      <c r="I70" s="1"/>
      <c r="J70" s="1"/>
    </row>
    <row r="71" spans="1:10">
      <c r="A71" s="6">
        <v>2</v>
      </c>
      <c r="B71" s="6">
        <v>5</v>
      </c>
      <c r="C71" s="6">
        <v>3</v>
      </c>
      <c r="D71" s="19" t="s">
        <v>124</v>
      </c>
      <c r="E71" s="19" t="s">
        <v>125</v>
      </c>
      <c r="F71" s="19" t="s">
        <v>126</v>
      </c>
      <c r="G71" s="19" t="s">
        <v>127</v>
      </c>
      <c r="H71" s="19" t="s">
        <v>128</v>
      </c>
      <c r="I71" s="1"/>
      <c r="J71" s="1"/>
    </row>
    <row r="72" spans="1:10">
      <c r="A72" s="6">
        <v>2</v>
      </c>
      <c r="B72" s="6">
        <v>2</v>
      </c>
      <c r="C72" s="6">
        <v>2</v>
      </c>
      <c r="D72" s="20" t="s">
        <v>73</v>
      </c>
      <c r="E72" s="20">
        <v>26</v>
      </c>
      <c r="F72" s="20">
        <v>53</v>
      </c>
      <c r="G72" s="20">
        <v>2.0384615384615383</v>
      </c>
      <c r="H72" s="20">
        <v>1.0784615384615386</v>
      </c>
      <c r="I72" s="1"/>
      <c r="J72" s="1"/>
    </row>
    <row r="73" spans="1:10">
      <c r="A73" s="6">
        <v>1</v>
      </c>
      <c r="B73" s="6">
        <v>2</v>
      </c>
      <c r="C73" s="6">
        <v>3</v>
      </c>
      <c r="D73" s="20" t="s">
        <v>71</v>
      </c>
      <c r="E73" s="20">
        <v>17</v>
      </c>
      <c r="F73" s="20">
        <v>52</v>
      </c>
      <c r="G73" s="20">
        <v>3.0588235294117645</v>
      </c>
      <c r="H73" s="20">
        <v>1.6838235294117645</v>
      </c>
      <c r="I73" s="1"/>
      <c r="J73" s="1"/>
    </row>
    <row r="74" spans="1:10" ht="14.25" thickBot="1">
      <c r="A74" s="6">
        <v>2</v>
      </c>
      <c r="B74" s="6">
        <v>4</v>
      </c>
      <c r="C74" s="6">
        <v>5</v>
      </c>
      <c r="D74" s="21" t="s">
        <v>72</v>
      </c>
      <c r="E74" s="21">
        <v>17</v>
      </c>
      <c r="F74" s="21">
        <v>54</v>
      </c>
      <c r="G74" s="21">
        <v>3.1764705882352939</v>
      </c>
      <c r="H74" s="21">
        <v>1.2794117647058822</v>
      </c>
      <c r="I74" s="1"/>
      <c r="J74" s="1"/>
    </row>
    <row r="75" spans="1:10">
      <c r="A75" s="6">
        <v>2</v>
      </c>
      <c r="B75" s="6">
        <v>5</v>
      </c>
      <c r="C75" s="6">
        <v>2</v>
      </c>
      <c r="D75" s="1"/>
      <c r="E75" s="1"/>
      <c r="F75" s="1"/>
      <c r="G75" s="1"/>
      <c r="H75" s="1"/>
      <c r="I75" s="1"/>
      <c r="J75" s="1"/>
    </row>
    <row r="76" spans="1:10">
      <c r="A76" s="6">
        <v>1</v>
      </c>
      <c r="B76" s="6">
        <v>2</v>
      </c>
      <c r="C76" s="6">
        <v>3</v>
      </c>
      <c r="D76" s="1"/>
      <c r="E76" s="1"/>
      <c r="F76" s="1"/>
      <c r="G76" s="1"/>
      <c r="H76" s="1"/>
      <c r="I76" s="1"/>
      <c r="J76" s="1"/>
    </row>
    <row r="77" spans="1:10" ht="14.25" thickBot="1">
      <c r="A77" s="6">
        <v>4</v>
      </c>
      <c r="B77" s="6">
        <v>3</v>
      </c>
      <c r="C77" s="6">
        <v>5</v>
      </c>
      <c r="D77" s="1" t="s">
        <v>129</v>
      </c>
      <c r="E77" s="1"/>
      <c r="F77" s="1"/>
      <c r="G77" s="1"/>
      <c r="H77" s="1"/>
      <c r="I77" s="1"/>
      <c r="J77" s="1"/>
    </row>
    <row r="78" spans="1:10">
      <c r="A78" s="6">
        <v>4</v>
      </c>
      <c r="B78" s="6">
        <v>5</v>
      </c>
      <c r="C78" s="6">
        <v>3</v>
      </c>
      <c r="D78" s="19" t="s">
        <v>130</v>
      </c>
      <c r="E78" s="19" t="s">
        <v>131</v>
      </c>
      <c r="F78" s="19" t="s">
        <v>132</v>
      </c>
      <c r="G78" s="19" t="s">
        <v>133</v>
      </c>
      <c r="H78" s="19" t="s">
        <v>134</v>
      </c>
      <c r="I78" s="19" t="s">
        <v>135</v>
      </c>
      <c r="J78" s="19" t="s">
        <v>136</v>
      </c>
    </row>
    <row r="79" spans="1:10">
      <c r="A79" s="6">
        <v>1</v>
      </c>
      <c r="B79" s="6">
        <v>2</v>
      </c>
      <c r="C79" s="6">
        <v>2</v>
      </c>
      <c r="D79" s="20" t="s">
        <v>137</v>
      </c>
      <c r="E79" s="20">
        <v>17.276696832579177</v>
      </c>
      <c r="F79" s="20">
        <v>2</v>
      </c>
      <c r="G79" s="20">
        <v>8.6383484162895883</v>
      </c>
      <c r="H79" s="20">
        <v>6.6204651233535081</v>
      </c>
      <c r="I79" s="20">
        <v>2.5978324124664963E-3</v>
      </c>
      <c r="J79" s="20">
        <v>3.1588427193092929</v>
      </c>
    </row>
    <row r="80" spans="1:10">
      <c r="A80" s="6">
        <v>2</v>
      </c>
      <c r="B80" s="6">
        <v>2</v>
      </c>
      <c r="C80" s="6">
        <v>3</v>
      </c>
      <c r="D80" s="20" t="s">
        <v>138</v>
      </c>
      <c r="E80" s="20">
        <v>74.373303167420815</v>
      </c>
      <c r="F80" s="20">
        <v>57</v>
      </c>
      <c r="G80" s="20">
        <v>1.3047947924108916</v>
      </c>
      <c r="H80" s="20"/>
      <c r="I80" s="20"/>
      <c r="J80" s="20"/>
    </row>
    <row r="81" spans="1:10">
      <c r="A81" s="6">
        <v>2</v>
      </c>
      <c r="B81" s="6">
        <v>3</v>
      </c>
      <c r="C81" s="6">
        <v>5</v>
      </c>
      <c r="D81" s="20"/>
      <c r="E81" s="20"/>
      <c r="F81" s="20"/>
      <c r="G81" s="20"/>
      <c r="H81" s="20"/>
      <c r="I81" s="20"/>
      <c r="J81" s="20"/>
    </row>
    <row r="82" spans="1:10" ht="14.25" thickBot="1">
      <c r="A82" s="6">
        <v>1</v>
      </c>
      <c r="B82" s="6">
        <v>5</v>
      </c>
      <c r="C82" s="6">
        <v>3</v>
      </c>
      <c r="D82" s="21" t="s">
        <v>96</v>
      </c>
      <c r="E82" s="21">
        <v>91.649999999999991</v>
      </c>
      <c r="F82" s="21">
        <v>59</v>
      </c>
      <c r="G82" s="21"/>
      <c r="H82" s="21"/>
      <c r="I82" s="21"/>
      <c r="J82" s="21"/>
    </row>
    <row r="83" spans="1:10">
      <c r="A83" s="6">
        <v>3</v>
      </c>
      <c r="B83" s="6">
        <v>2</v>
      </c>
      <c r="C83" s="6">
        <v>2</v>
      </c>
    </row>
    <row r="84" spans="1:10">
      <c r="A84" s="6">
        <v>3</v>
      </c>
    </row>
    <row r="85" spans="1:10">
      <c r="A85" s="6">
        <v>1</v>
      </c>
    </row>
    <row r="86" spans="1:10">
      <c r="A86" s="6">
        <v>2</v>
      </c>
    </row>
    <row r="87" spans="1:10">
      <c r="A87" s="6">
        <v>2</v>
      </c>
    </row>
    <row r="88" spans="1:10">
      <c r="A88" s="6">
        <v>1</v>
      </c>
    </row>
    <row r="89" spans="1:10">
      <c r="A89" s="6">
        <v>4</v>
      </c>
    </row>
    <row r="90" spans="1:10">
      <c r="A90" s="6">
        <v>4</v>
      </c>
    </row>
    <row r="91" spans="1:10">
      <c r="A91" s="6">
        <v>1</v>
      </c>
    </row>
    <row r="92" spans="1:10">
      <c r="A92" s="6">
        <v>2</v>
      </c>
    </row>
  </sheetData>
  <autoFilter ref="A3:C63">
    <filterColumn colId="0">
      <filters>
        <filter val="研究生"/>
      </filters>
    </filterColumn>
  </autoFilter>
  <mergeCells count="1">
    <mergeCell ref="A2:C2"/>
  </mergeCells>
  <phoneticPr fontId="1" type="noConversion"/>
  <dataValidations count="1">
    <dataValidation type="list" allowBlank="1" showInputMessage="1" showErrorMessage="1" sqref="C4:C63 A67:A92 B67:C83">
      <formula1>"1,2,3,4,5"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调查问卷</vt:lpstr>
      <vt:lpstr>编码设置</vt:lpstr>
      <vt:lpstr>调查结果统计</vt:lpstr>
      <vt:lpstr>结果数据库</vt:lpstr>
      <vt:lpstr>样本组成分析</vt:lpstr>
      <vt:lpstr>竞争对手分析</vt:lpstr>
      <vt:lpstr>学历与使用品牌相关性</vt:lpstr>
      <vt:lpstr>编码</vt:lpstr>
    </vt:vector>
  </TitlesOfParts>
  <Company>HSR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dc:creator>
  <cp:lastModifiedBy>cy</cp:lastModifiedBy>
  <dcterms:created xsi:type="dcterms:W3CDTF">2007-03-25T02:38:04Z</dcterms:created>
  <dcterms:modified xsi:type="dcterms:W3CDTF">2012-08-05T06:21:04Z</dcterms:modified>
</cp:coreProperties>
</file>